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БЮДЖЕТА'!$A$9:$Y$9</definedName>
    <definedName name="_xlnm.Print_Titles" localSheetId="0">'БЕЗ УЧЕТА СЧЕТОВ БЮДЖЕТА'!$9:$9</definedName>
    <definedName name="_xlnm.Print_Area" localSheetId="0">'БЕЗ УЧЕТА СЧЕТОВ БЮДЖЕТА'!$A$1:$Y$477</definedName>
  </definedNames>
  <calcPr fullCalcOnLoad="1"/>
</workbook>
</file>

<file path=xl/sharedStrings.xml><?xml version="1.0" encoding="utf-8"?>
<sst xmlns="http://schemas.openxmlformats.org/spreadsheetml/2006/main" count="1895" uniqueCount="413">
  <si>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</si>
  <si>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</si>
  <si>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</si>
  <si>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</si>
  <si>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</si>
  <si>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</si>
  <si>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</si>
  <si>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</si>
  <si>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</si>
  <si>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</si>
  <si>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</si>
  <si>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</si>
  <si>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</si>
  <si>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</si>
  <si>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</si>
  <si>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</si>
  <si>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</si>
  <si>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</si>
  <si>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</si>
  <si>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</si>
  <si>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</si>
  <si>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</si>
  <si>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</si>
  <si>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</si>
  <si>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</si>
  <si>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</si>
  <si>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</si>
  <si>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</si>
  <si>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</si>
  <si>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</si>
  <si>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</si>
  <si>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</si>
  <si>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</si>
  <si>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</si>
  <si>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</si>
  <si>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</si>
  <si>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</si>
  <si>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</si>
  <si>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</si>
  <si>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</si>
  <si>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</si>
  <si>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</si>
  <si>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</si>
  <si>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</si>
  <si>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</si>
  <si>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</si>
  <si>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</si>
  <si>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</si>
  <si>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</si>
  <si>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</si>
  <si>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</si>
  <si>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</si>
  <si>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</si>
  <si>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</si>
  <si>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</si>
  <si>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</si>
  <si>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</si>
  <si>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</si>
  <si>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</si>
  <si>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</si>
  <si>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</si>
  <si>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</si>
  <si>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</si>
  <si>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</si>
  <si>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</si>
  <si>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</si>
  <si>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</si>
  <si>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</si>
  <si>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</si>
  <si>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</si>
  <si>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</si>
  <si>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</si>
  <si>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</si>
  <si>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</si>
  <si>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</si>
  <si>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</si>
  <si>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</si>
  <si>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</si>
  <si>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</si>
  <si>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</si>
  <si>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</si>
  <si>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</si>
  <si>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</si>
  <si>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</si>
  <si>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</si>
  <si>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</si>
  <si>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</si>
  <si>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</si>
  <si>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</si>
  <si>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</si>
  <si>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</si>
  <si>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</si>
  <si>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</si>
  <si>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</si>
  <si>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</si>
  <si>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</si>
  <si>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</si>
  <si>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</si>
  <si>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</si>
  <si>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</si>
  <si>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</si>
  <si>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</si>
  <si>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</si>
  <si>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</si>
  <si>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</si>
  <si>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</si>
  <si>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</si>
  <si>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</si>
  <si>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</si>
  <si>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</si>
  <si>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</si>
  <si>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</si>
  <si>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</si>
  <si>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</si>
  <si>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</si>
  <si>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</si>
  <si>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</si>
  <si>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</si>
  <si>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</si>
  <si>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</si>
  <si>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</si>
  <si>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</si>
  <si>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</si>
  <si>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</si>
  <si>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</si>
  <si>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</si>
  <si>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</si>
  <si>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</si>
  <si>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</si>
  <si>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</si>
  <si>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</si>
  <si>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</si>
  <si>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</si>
  <si>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</si>
  <si>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</si>
  <si>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</si>
  <si>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</si>
  <si>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</si>
  <si>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</si>
  <si>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</si>
  <si>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</si>
  <si>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</si>
  <si>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</si>
  <si>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</si>
  <si>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</si>
  <si>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</si>
  <si>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</si>
  <si>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</si>
  <si>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</si>
  <si>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</si>
  <si>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</si>
  <si>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</si>
  <si>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</si>
  <si>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</si>
  <si>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</si>
  <si>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</si>
  <si>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</si>
  <si>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</si>
  <si>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</si>
  <si>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</si>
  <si>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</si>
  <si>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</si>
  <si>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</si>
  <si>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</si>
  <si>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</si>
  <si>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</si>
  <si>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</si>
  <si>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</si>
  <si>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</si>
  <si>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</si>
  <si>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</si>
  <si>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</si>
  <si>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</si>
  <si>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</si>
  <si>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</si>
  <si>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</si>
  <si>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</si>
  <si>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</si>
  <si>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</si>
  <si>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</si>
  <si>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</si>
  <si>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</si>
  <si>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</si>
  <si>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</si>
  <si>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</si>
  <si>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</si>
  <si>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</si>
  <si>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</si>
  <si>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</si>
  <si>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</si>
  <si>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</si>
  <si>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</si>
  <si>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</si>
  <si>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</si>
  <si>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</si>
  <si>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</si>
  <si>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</si>
  <si>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</si>
  <si>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</si>
  <si>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</si>
  <si>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</si>
  <si>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</si>
  <si>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</si>
  <si>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</si>
  <si>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</si>
  <si>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</si>
  <si>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</si>
  <si>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</si>
  <si>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</si>
  <si>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</si>
  <si>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</si>
  <si>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</si>
  <si>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</si>
  <si>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</si>
  <si>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</si>
  <si>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</si>
  <si>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</si>
  <si>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</si>
  <si>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</si>
  <si>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</si>
  <si>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</si>
  <si>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</si>
  <si>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</si>
  <si>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</si>
  <si>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</si>
  <si>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</si>
  <si>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</si>
  <si>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</si>
  <si>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</si>
  <si>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</si>
  <si>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</si>
  <si>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</si>
  <si>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</si>
  <si>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</si>
  <si>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</si>
  <si>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</si>
  <si>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</si>
  <si>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</si>
  <si>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</si>
  <si>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</si>
  <si>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</si>
  <si>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</si>
  <si>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</si>
  <si>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</si>
  <si>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</si>
  <si>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</si>
  <si>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</si>
  <si>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</si>
  <si>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</si>
  <si>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</si>
  <si>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</si>
  <si>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</si>
  <si>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</si>
  <si>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</si>
  <si>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</si>
  <si>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</si>
  <si>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</si>
  <si>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</si>
  <si>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</si>
  <si>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</si>
  <si>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</si>
  <si>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</si>
  <si>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</si>
  <si>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</si>
  <si>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</si>
  <si>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</si>
  <si>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</si>
  <si>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</si>
  <si>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</si>
  <si>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</si>
  <si>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</si>
  <si>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</si>
  <si>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</si>
  <si>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</si>
  <si>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</si>
  <si>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</si>
  <si>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</si>
  <si>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</si>
  <si>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</si>
  <si>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</si>
  <si>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</si>
  <si>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</si>
  <si>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</si>
  <si>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</si>
  <si>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</si>
  <si>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</si>
  <si>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</si>
  <si>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</si>
  <si>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</si>
  <si>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</si>
  <si>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</si>
  <si>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</si>
  <si>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</si>
  <si>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</si>
  <si>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</si>
  <si>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</si>
  <si>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</si>
  <si>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</si>
  <si>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</si>
  <si>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</si>
  <si>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</si>
  <si>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</si>
  <si>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</si>
  <si>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</si>
  <si>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</si>
  <si>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</si>
  <si>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</si>
  <si>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</si>
  <si>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</si>
  <si>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</si>
  <si>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</si>
  <si>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</si>
  <si>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</si>
  <si>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</si>
  <si>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</si>
  <si>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</si>
  <si>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</si>
  <si>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</si>
  <si>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</si>
  <si>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</si>
  <si>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</si>
  <si>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</si>
  <si>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</si>
  <si>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</si>
  <si>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</si>
  <si>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</si>
  <si>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</si>
  <si>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</si>
  <si>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</si>
  <si>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</si>
  <si>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</si>
  <si>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</si>
  <si>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</si>
  <si>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</si>
  <si>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</si>
  <si>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</si>
  <si>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</si>
  <si>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</si>
  <si>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</si>
  <si>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</si>
  <si>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</si>
  <si>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</si>
  <si>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</si>
  <si>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</si>
  <si>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</si>
  <si>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</si>
  <si>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</si>
  <si>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</si>
  <si>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</si>
  <si>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</si>
  <si>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</si>
  <si>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</si>
  <si>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</si>
  <si>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</si>
  <si>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</si>
  <si>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</si>
  <si>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</si>
  <si>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</si>
  <si>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</si>
  <si>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</si>
  <si>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</si>
  <si>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</si>
  <si>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</si>
  <si>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</si>
  <si>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</si>
  <si>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</si>
  <si>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</si>
  <si>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</si>
  <si>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</si>
  <si>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</si>
  <si>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</si>
  <si>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</si>
  <si>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</si>
  <si>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</si>
  <si>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</si>
  <si>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</si>
  <si>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</si>
  <si>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</si>
  <si>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</si>
  <si>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</si>
  <si>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</si>
  <si>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</si>
  <si>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</si>
  <si>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</si>
  <si>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</si>
  <si>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</si>
  <si>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</si>
  <si>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</si>
  <si>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</si>
  <si>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</si>
  <si>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</si>
  <si>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</si>
  <si>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</si>
  <si>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</si>
  <si>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</si>
  <si>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</si>
  <si>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</si>
  <si>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</si>
  <si>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</si>
  <si>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</si>
  <si>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</si>
  <si>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</si>
  <si>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</si>
  <si>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</si>
  <si>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</si>
  <si>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</si>
  <si>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</si>
  <si>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</si>
  <si>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Исполнено</t>
  </si>
  <si>
    <t>% Исполнения</t>
  </si>
  <si>
    <t>01000R4970</t>
  </si>
  <si>
    <t>Приложение 2 к решению Думы</t>
  </si>
  <si>
    <t>№ 277 от 31.05.2018г.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</si>
</sst>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_ ;\-#,##0.0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8" borderId="12" xfId="0" applyNumberFormat="1" applyFont="1" applyFill="1" applyBorder="1" applyAlignment="1">
      <alignment horizontal="center" vertical="center" shrinkToFit="1"/>
    </xf>
    <xf numFmtId="49" fontId="2" fillId="37" borderId="12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2" xfId="0" applyNumberFormat="1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vertical="top" wrapText="1"/>
    </xf>
    <xf numFmtId="49" fontId="2" fillId="38" borderId="1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4" fillId="40" borderId="1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4" fontId="2" fillId="39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1" fillId="0" borderId="0" xfId="0" applyNumberFormat="1" applyFont="1" applyAlignment="1">
      <alignment wrapText="1" shrinkToFit="1"/>
    </xf>
    <xf numFmtId="169" fontId="1" fillId="0" borderId="0" xfId="0" applyNumberFormat="1" applyFont="1" applyAlignment="1">
      <alignment/>
    </xf>
    <xf numFmtId="169" fontId="1" fillId="39" borderId="0" xfId="0" applyNumberFormat="1" applyFont="1" applyFill="1" applyAlignment="1">
      <alignment/>
    </xf>
    <xf numFmtId="169" fontId="2" fillId="38" borderId="12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2" fillId="12" borderId="12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169" fontId="2" fillId="35" borderId="15" xfId="0" applyNumberFormat="1" applyFont="1" applyFill="1" applyBorder="1" applyAlignment="1">
      <alignment horizontal="center" vertical="center" shrinkToFit="1"/>
    </xf>
    <xf numFmtId="169" fontId="2" fillId="37" borderId="15" xfId="0" applyNumberFormat="1" applyFont="1" applyFill="1" applyBorder="1" applyAlignment="1">
      <alignment horizontal="center" vertical="center" shrinkToFit="1"/>
    </xf>
    <xf numFmtId="169" fontId="2" fillId="37" borderId="12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8" borderId="15" xfId="0" applyNumberFormat="1" applyFont="1" applyFill="1" applyBorder="1" applyAlignment="1">
      <alignment horizontal="center" vertical="center" shrinkToFit="1"/>
    </xf>
    <xf numFmtId="169" fontId="2" fillId="34" borderId="15" xfId="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0" fontId="2" fillId="39" borderId="13" xfId="0" applyFont="1" applyFill="1" applyBorder="1" applyAlignment="1">
      <alignment vertical="top" wrapText="1"/>
    </xf>
    <xf numFmtId="49" fontId="2" fillId="39" borderId="12" xfId="0" applyNumberFormat="1" applyFont="1" applyFill="1" applyBorder="1" applyAlignment="1">
      <alignment horizontal="center" vertical="center" shrinkToFit="1"/>
    </xf>
    <xf numFmtId="169" fontId="2" fillId="39" borderId="15" xfId="0" applyNumberFormat="1" applyFont="1" applyFill="1" applyBorder="1" applyAlignment="1">
      <alignment horizontal="center" vertical="center" shrinkToFit="1"/>
    </xf>
    <xf numFmtId="169" fontId="2" fillId="39" borderId="14" xfId="0" applyNumberFormat="1" applyFont="1" applyFill="1" applyBorder="1" applyAlignment="1">
      <alignment horizontal="center" vertical="center" shrinkToFit="1"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4" fontId="2" fillId="12" borderId="10" xfId="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4" fontId="5" fillId="39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7"/>
  <sheetViews>
    <sheetView tabSelected="1" view="pageBreakPreview" zoomScale="60" zoomScaleNormal="115" zoomScalePageLayoutView="0" workbookViewId="0" topLeftCell="A28">
      <selection activeCell="Y5" sqref="Y5"/>
    </sheetView>
  </sheetViews>
  <sheetFormatPr defaultColWidth="9.00390625" defaultRowHeight="12.75" outlineLevelRow="6"/>
  <cols>
    <col min="1" max="1" width="64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375" style="2" customWidth="1"/>
    <col min="25" max="25" width="9.00390625" style="78" customWidth="1"/>
    <col min="26" max="16384" width="9.125" style="2" customWidth="1"/>
  </cols>
  <sheetData>
    <row r="2" spans="2:23" ht="12.75">
      <c r="B2" s="123" t="s">
        <v>411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2:23" ht="18.75" customHeight="1">
      <c r="B3" s="124" t="s">
        <v>91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2:22" ht="12.75">
      <c r="B4" s="2" t="s">
        <v>90</v>
      </c>
      <c r="C4" s="123" t="s">
        <v>412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6" spans="1:22" ht="30.75" customHeight="1">
      <c r="A6" s="125" t="s">
        <v>47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ht="57" customHeight="1">
      <c r="A7" s="129" t="s">
        <v>396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5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Y8" s="79" t="s">
        <v>65</v>
      </c>
    </row>
    <row r="9" spans="1:25" ht="4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76" t="s">
        <v>408</v>
      </c>
      <c r="Y9" s="77" t="s">
        <v>409</v>
      </c>
    </row>
    <row r="10" spans="1:25" ht="18.75" customHeight="1" outlineLevel="2">
      <c r="A10" s="14" t="s">
        <v>61</v>
      </c>
      <c r="B10" s="15" t="s">
        <v>60</v>
      </c>
      <c r="C10" s="15" t="s">
        <v>251</v>
      </c>
      <c r="D10" s="15" t="s">
        <v>5</v>
      </c>
      <c r="E10" s="15"/>
      <c r="F10" s="59">
        <f>F11+F19+F43+F63+F77+F82+F57+F71</f>
        <v>74263.601</v>
      </c>
      <c r="G10" s="16" t="e">
        <f>G11+G19+G43+#REF!+G63+#REF!+G77+G82+#REF!</f>
        <v>#REF!</v>
      </c>
      <c r="H10" s="16" t="e">
        <f>H11+H19+H43+#REF!+H63+#REF!+H77+H82+#REF!</f>
        <v>#REF!</v>
      </c>
      <c r="I10" s="16" t="e">
        <f>I11+I19+I43+#REF!+I63+#REF!+I77+I82+#REF!</f>
        <v>#REF!</v>
      </c>
      <c r="J10" s="16" t="e">
        <f>J11+J19+J43+#REF!+J63+#REF!+J77+J82+#REF!</f>
        <v>#REF!</v>
      </c>
      <c r="K10" s="16" t="e">
        <f>K11+K19+K43+#REF!+K63+#REF!+K77+K82+#REF!</f>
        <v>#REF!</v>
      </c>
      <c r="L10" s="16" t="e">
        <f>L11+L19+L43+#REF!+L63+#REF!+L77+L82+#REF!</f>
        <v>#REF!</v>
      </c>
      <c r="M10" s="16" t="e">
        <f>M11+M19+M43+#REF!+M63+#REF!+M77+M82+#REF!</f>
        <v>#REF!</v>
      </c>
      <c r="N10" s="16" t="e">
        <f>N11+N19+N43+#REF!+N63+#REF!+N77+N82+#REF!</f>
        <v>#REF!</v>
      </c>
      <c r="O10" s="16" t="e">
        <f>O11+O19+O43+#REF!+O63+#REF!+O77+O82+#REF!</f>
        <v>#REF!</v>
      </c>
      <c r="P10" s="16" t="e">
        <f>P11+P19+P43+#REF!+P63+#REF!+P77+P82+#REF!</f>
        <v>#REF!</v>
      </c>
      <c r="Q10" s="16" t="e">
        <f>Q11+Q19+Q43+#REF!+Q63+#REF!+Q77+Q82+#REF!</f>
        <v>#REF!</v>
      </c>
      <c r="R10" s="16" t="e">
        <f>R11+R19+R43+#REF!+R63+#REF!+R77+R82+#REF!</f>
        <v>#REF!</v>
      </c>
      <c r="S10" s="16" t="e">
        <f>S11+S19+S43+#REF!+S63+#REF!+S77+S82+#REF!</f>
        <v>#REF!</v>
      </c>
      <c r="T10" s="16" t="e">
        <f>T11+T19+T43+#REF!+T63+#REF!+T77+T82+#REF!</f>
        <v>#REF!</v>
      </c>
      <c r="U10" s="16" t="e">
        <f>U11+U19+U43+#REF!+U63+#REF!+U77+U82+#REF!</f>
        <v>#REF!</v>
      </c>
      <c r="V10" s="16" t="e">
        <f>V11+V19+V43+#REF!+V63+#REF!+V77+V82+#REF!</f>
        <v>#REF!</v>
      </c>
      <c r="X10" s="59">
        <f>X11+X19+X43+X63+X77+X82+X57+X71</f>
        <v>17905.262000000002</v>
      </c>
      <c r="Y10" s="80">
        <f>X10/F10*100</f>
        <v>24.110414468051452</v>
      </c>
    </row>
    <row r="11" spans="1:25" s="27" customFormat="1" ht="33" customHeight="1" outlineLevel="3">
      <c r="A11" s="24" t="s">
        <v>26</v>
      </c>
      <c r="B11" s="26" t="s">
        <v>6</v>
      </c>
      <c r="C11" s="26" t="s">
        <v>251</v>
      </c>
      <c r="D11" s="26" t="s">
        <v>5</v>
      </c>
      <c r="E11" s="26"/>
      <c r="F11" s="87">
        <f>F12</f>
        <v>1850.2</v>
      </c>
      <c r="G11" s="87">
        <f aca="true" t="shared" si="0" ref="G11:V11">G12</f>
        <v>1204.8</v>
      </c>
      <c r="H11" s="87">
        <f t="shared" si="0"/>
        <v>1204.8</v>
      </c>
      <c r="I11" s="87">
        <f t="shared" si="0"/>
        <v>1204.8</v>
      </c>
      <c r="J11" s="87">
        <f t="shared" si="0"/>
        <v>1204.8</v>
      </c>
      <c r="K11" s="87">
        <f t="shared" si="0"/>
        <v>1204.8</v>
      </c>
      <c r="L11" s="87">
        <f t="shared" si="0"/>
        <v>1204.8</v>
      </c>
      <c r="M11" s="87">
        <f t="shared" si="0"/>
        <v>1204.8</v>
      </c>
      <c r="N11" s="87">
        <f t="shared" si="0"/>
        <v>1204.8</v>
      </c>
      <c r="O11" s="87">
        <f t="shared" si="0"/>
        <v>1204.8</v>
      </c>
      <c r="P11" s="87">
        <f t="shared" si="0"/>
        <v>1204.8</v>
      </c>
      <c r="Q11" s="87">
        <f t="shared" si="0"/>
        <v>1204.8</v>
      </c>
      <c r="R11" s="87">
        <f t="shared" si="0"/>
        <v>1204.8</v>
      </c>
      <c r="S11" s="87">
        <f t="shared" si="0"/>
        <v>1204.8</v>
      </c>
      <c r="T11" s="87">
        <f t="shared" si="0"/>
        <v>1204.8</v>
      </c>
      <c r="U11" s="87">
        <f t="shared" si="0"/>
        <v>1204.8</v>
      </c>
      <c r="V11" s="87">
        <f t="shared" si="0"/>
        <v>1204.8</v>
      </c>
      <c r="W11" s="88"/>
      <c r="X11" s="87">
        <f>X12</f>
        <v>665.676</v>
      </c>
      <c r="Y11" s="80">
        <f aca="true" t="shared" si="1" ref="Y11:Y70">X11/F11*100</f>
        <v>35.978596908442334</v>
      </c>
    </row>
    <row r="12" spans="1:25" ht="34.5" customHeight="1" outlineLevel="3">
      <c r="A12" s="20" t="s">
        <v>134</v>
      </c>
      <c r="B12" s="9" t="s">
        <v>6</v>
      </c>
      <c r="C12" s="9" t="s">
        <v>252</v>
      </c>
      <c r="D12" s="9" t="s">
        <v>5</v>
      </c>
      <c r="E12" s="9"/>
      <c r="F12" s="60">
        <f>F13</f>
        <v>1850.2</v>
      </c>
      <c r="G12" s="60">
        <f aca="true" t="shared" si="2" ref="G12:V12">G14</f>
        <v>1204.8</v>
      </c>
      <c r="H12" s="60">
        <f t="shared" si="2"/>
        <v>1204.8</v>
      </c>
      <c r="I12" s="60">
        <f t="shared" si="2"/>
        <v>1204.8</v>
      </c>
      <c r="J12" s="60">
        <f t="shared" si="2"/>
        <v>1204.8</v>
      </c>
      <c r="K12" s="60">
        <f t="shared" si="2"/>
        <v>1204.8</v>
      </c>
      <c r="L12" s="60">
        <f t="shared" si="2"/>
        <v>1204.8</v>
      </c>
      <c r="M12" s="60">
        <f t="shared" si="2"/>
        <v>1204.8</v>
      </c>
      <c r="N12" s="60">
        <f t="shared" si="2"/>
        <v>1204.8</v>
      </c>
      <c r="O12" s="60">
        <f t="shared" si="2"/>
        <v>1204.8</v>
      </c>
      <c r="P12" s="60">
        <f t="shared" si="2"/>
        <v>1204.8</v>
      </c>
      <c r="Q12" s="60">
        <f t="shared" si="2"/>
        <v>1204.8</v>
      </c>
      <c r="R12" s="60">
        <f t="shared" si="2"/>
        <v>1204.8</v>
      </c>
      <c r="S12" s="60">
        <f t="shared" si="2"/>
        <v>1204.8</v>
      </c>
      <c r="T12" s="60">
        <f t="shared" si="2"/>
        <v>1204.8</v>
      </c>
      <c r="U12" s="60">
        <f t="shared" si="2"/>
        <v>1204.8</v>
      </c>
      <c r="V12" s="60">
        <f t="shared" si="2"/>
        <v>1204.8</v>
      </c>
      <c r="W12" s="75"/>
      <c r="X12" s="60">
        <f>X13</f>
        <v>665.676</v>
      </c>
      <c r="Y12" s="80">
        <f t="shared" si="1"/>
        <v>35.978596908442334</v>
      </c>
    </row>
    <row r="13" spans="1:25" ht="35.25" customHeight="1" outlineLevel="3">
      <c r="A13" s="20" t="s">
        <v>136</v>
      </c>
      <c r="B13" s="9" t="s">
        <v>6</v>
      </c>
      <c r="C13" s="9" t="s">
        <v>253</v>
      </c>
      <c r="D13" s="9" t="s">
        <v>5</v>
      </c>
      <c r="E13" s="9"/>
      <c r="F13" s="60">
        <f>F14</f>
        <v>1850.2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75"/>
      <c r="X13" s="60">
        <f>X14</f>
        <v>665.676</v>
      </c>
      <c r="Y13" s="80">
        <f t="shared" si="1"/>
        <v>35.978596908442334</v>
      </c>
    </row>
    <row r="14" spans="1:25" ht="15.75" outlineLevel="4">
      <c r="A14" s="34" t="s">
        <v>135</v>
      </c>
      <c r="B14" s="17" t="s">
        <v>6</v>
      </c>
      <c r="C14" s="17" t="s">
        <v>254</v>
      </c>
      <c r="D14" s="17" t="s">
        <v>5</v>
      </c>
      <c r="E14" s="17"/>
      <c r="F14" s="61">
        <f>F15</f>
        <v>1850.2</v>
      </c>
      <c r="G14" s="62">
        <f aca="true" t="shared" si="3" ref="G14:V14">G16</f>
        <v>1204.8</v>
      </c>
      <c r="H14" s="62">
        <f t="shared" si="3"/>
        <v>1204.8</v>
      </c>
      <c r="I14" s="62">
        <f t="shared" si="3"/>
        <v>1204.8</v>
      </c>
      <c r="J14" s="62">
        <f t="shared" si="3"/>
        <v>1204.8</v>
      </c>
      <c r="K14" s="62">
        <f t="shared" si="3"/>
        <v>1204.8</v>
      </c>
      <c r="L14" s="62">
        <f t="shared" si="3"/>
        <v>1204.8</v>
      </c>
      <c r="M14" s="62">
        <f t="shared" si="3"/>
        <v>1204.8</v>
      </c>
      <c r="N14" s="62">
        <f t="shared" si="3"/>
        <v>1204.8</v>
      </c>
      <c r="O14" s="62">
        <f t="shared" si="3"/>
        <v>1204.8</v>
      </c>
      <c r="P14" s="62">
        <f t="shared" si="3"/>
        <v>1204.8</v>
      </c>
      <c r="Q14" s="62">
        <f t="shared" si="3"/>
        <v>1204.8</v>
      </c>
      <c r="R14" s="62">
        <f t="shared" si="3"/>
        <v>1204.8</v>
      </c>
      <c r="S14" s="62">
        <f t="shared" si="3"/>
        <v>1204.8</v>
      </c>
      <c r="T14" s="62">
        <f t="shared" si="3"/>
        <v>1204.8</v>
      </c>
      <c r="U14" s="62">
        <f t="shared" si="3"/>
        <v>1204.8</v>
      </c>
      <c r="V14" s="62">
        <f t="shared" si="3"/>
        <v>1204.8</v>
      </c>
      <c r="W14" s="75"/>
      <c r="X14" s="61">
        <f>X15</f>
        <v>665.676</v>
      </c>
      <c r="Y14" s="80">
        <f t="shared" si="1"/>
        <v>35.978596908442334</v>
      </c>
    </row>
    <row r="15" spans="1:25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62">
        <f>F16+F17+F18</f>
        <v>1850.2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75"/>
      <c r="X15" s="62">
        <f>X16+X17+X18</f>
        <v>665.676</v>
      </c>
      <c r="Y15" s="80">
        <f t="shared" si="1"/>
        <v>35.978596908442334</v>
      </c>
    </row>
    <row r="16" spans="1:25" ht="17.25" customHeight="1" outlineLevel="5">
      <c r="A16" s="32" t="s">
        <v>244</v>
      </c>
      <c r="B16" s="33" t="s">
        <v>6</v>
      </c>
      <c r="C16" s="33" t="s">
        <v>254</v>
      </c>
      <c r="D16" s="33" t="s">
        <v>92</v>
      </c>
      <c r="E16" s="33"/>
      <c r="F16" s="63">
        <v>1449.2</v>
      </c>
      <c r="G16" s="62">
        <v>1204.8</v>
      </c>
      <c r="H16" s="62">
        <v>1204.8</v>
      </c>
      <c r="I16" s="62">
        <v>1204.8</v>
      </c>
      <c r="J16" s="62">
        <v>1204.8</v>
      </c>
      <c r="K16" s="62">
        <v>1204.8</v>
      </c>
      <c r="L16" s="62">
        <v>1204.8</v>
      </c>
      <c r="M16" s="62">
        <v>1204.8</v>
      </c>
      <c r="N16" s="62">
        <v>1204.8</v>
      </c>
      <c r="O16" s="62">
        <v>1204.8</v>
      </c>
      <c r="P16" s="62">
        <v>1204.8</v>
      </c>
      <c r="Q16" s="62">
        <v>1204.8</v>
      </c>
      <c r="R16" s="62">
        <v>1204.8</v>
      </c>
      <c r="S16" s="62">
        <v>1204.8</v>
      </c>
      <c r="T16" s="62">
        <v>1204.8</v>
      </c>
      <c r="U16" s="62">
        <v>1204.8</v>
      </c>
      <c r="V16" s="62">
        <v>1204.8</v>
      </c>
      <c r="W16" s="75"/>
      <c r="X16" s="63">
        <v>561.267</v>
      </c>
      <c r="Y16" s="80">
        <f t="shared" si="1"/>
        <v>38.729436930720404</v>
      </c>
    </row>
    <row r="17" spans="1:25" ht="34.5" customHeight="1" outlineLevel="5">
      <c r="A17" s="32" t="s">
        <v>249</v>
      </c>
      <c r="B17" s="33" t="s">
        <v>6</v>
      </c>
      <c r="C17" s="33" t="s">
        <v>254</v>
      </c>
      <c r="D17" s="33" t="s">
        <v>93</v>
      </c>
      <c r="E17" s="33"/>
      <c r="F17" s="63">
        <v>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75"/>
      <c r="X17" s="63">
        <v>0</v>
      </c>
      <c r="Y17" s="80">
        <f t="shared" si="1"/>
        <v>0</v>
      </c>
    </row>
    <row r="18" spans="1:25" ht="50.25" customHeight="1" outlineLevel="5">
      <c r="A18" s="32" t="s">
        <v>245</v>
      </c>
      <c r="B18" s="33" t="s">
        <v>6</v>
      </c>
      <c r="C18" s="33" t="s">
        <v>254</v>
      </c>
      <c r="D18" s="33" t="s">
        <v>246</v>
      </c>
      <c r="E18" s="33"/>
      <c r="F18" s="63">
        <v>400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75"/>
      <c r="X18" s="63">
        <v>104.409</v>
      </c>
      <c r="Y18" s="80">
        <f t="shared" si="1"/>
        <v>26.102249999999998</v>
      </c>
    </row>
    <row r="19" spans="1:25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60">
        <f>F20</f>
        <v>3447.4</v>
      </c>
      <c r="G19" s="10" t="e">
        <f aca="true" t="shared" si="4" ref="G19:V19">G20</f>
        <v>#REF!</v>
      </c>
      <c r="H19" s="10" t="e">
        <f t="shared" si="4"/>
        <v>#REF!</v>
      </c>
      <c r="I19" s="10" t="e">
        <f t="shared" si="4"/>
        <v>#REF!</v>
      </c>
      <c r="J19" s="10" t="e">
        <f t="shared" si="4"/>
        <v>#REF!</v>
      </c>
      <c r="K19" s="10" t="e">
        <f t="shared" si="4"/>
        <v>#REF!</v>
      </c>
      <c r="L19" s="10" t="e">
        <f t="shared" si="4"/>
        <v>#REF!</v>
      </c>
      <c r="M19" s="10" t="e">
        <f t="shared" si="4"/>
        <v>#REF!</v>
      </c>
      <c r="N19" s="10" t="e">
        <f t="shared" si="4"/>
        <v>#REF!</v>
      </c>
      <c r="O19" s="10" t="e">
        <f t="shared" si="4"/>
        <v>#REF!</v>
      </c>
      <c r="P19" s="10" t="e">
        <f t="shared" si="4"/>
        <v>#REF!</v>
      </c>
      <c r="Q19" s="10" t="e">
        <f t="shared" si="4"/>
        <v>#REF!</v>
      </c>
      <c r="R19" s="10" t="e">
        <f t="shared" si="4"/>
        <v>#REF!</v>
      </c>
      <c r="S19" s="10" t="e">
        <f t="shared" si="4"/>
        <v>#REF!</v>
      </c>
      <c r="T19" s="10" t="e">
        <f t="shared" si="4"/>
        <v>#REF!</v>
      </c>
      <c r="U19" s="10" t="e">
        <f t="shared" si="4"/>
        <v>#REF!</v>
      </c>
      <c r="V19" s="10" t="e">
        <f t="shared" si="4"/>
        <v>#REF!</v>
      </c>
      <c r="X19" s="60">
        <f>X20</f>
        <v>799.73</v>
      </c>
      <c r="Y19" s="80">
        <f t="shared" si="1"/>
        <v>23.198062307826188</v>
      </c>
    </row>
    <row r="20" spans="1:25" s="25" customFormat="1" ht="33" customHeight="1" outlineLevel="6">
      <c r="A20" s="20" t="s">
        <v>134</v>
      </c>
      <c r="B20" s="9" t="s">
        <v>19</v>
      </c>
      <c r="C20" s="9" t="s">
        <v>252</v>
      </c>
      <c r="D20" s="9" t="s">
        <v>5</v>
      </c>
      <c r="E20" s="9"/>
      <c r="F20" s="60">
        <f>F21</f>
        <v>3447.4</v>
      </c>
      <c r="G20" s="10" t="e">
        <f>G22+#REF!+G35</f>
        <v>#REF!</v>
      </c>
      <c r="H20" s="10" t="e">
        <f>H22+#REF!+H35</f>
        <v>#REF!</v>
      </c>
      <c r="I20" s="10" t="e">
        <f>I22+#REF!+I35</f>
        <v>#REF!</v>
      </c>
      <c r="J20" s="10" t="e">
        <f>J22+#REF!+J35</f>
        <v>#REF!</v>
      </c>
      <c r="K20" s="10" t="e">
        <f>K22+#REF!+K35</f>
        <v>#REF!</v>
      </c>
      <c r="L20" s="10" t="e">
        <f>L22+#REF!+L35</f>
        <v>#REF!</v>
      </c>
      <c r="M20" s="10" t="e">
        <f>M22+#REF!+M35</f>
        <v>#REF!</v>
      </c>
      <c r="N20" s="10" t="e">
        <f>N22+#REF!+N35</f>
        <v>#REF!</v>
      </c>
      <c r="O20" s="10" t="e">
        <f>O22+#REF!+O35</f>
        <v>#REF!</v>
      </c>
      <c r="P20" s="10" t="e">
        <f>P22+#REF!+P35</f>
        <v>#REF!</v>
      </c>
      <c r="Q20" s="10" t="e">
        <f>Q22+#REF!+Q35</f>
        <v>#REF!</v>
      </c>
      <c r="R20" s="10" t="e">
        <f>R22+#REF!+R35</f>
        <v>#REF!</v>
      </c>
      <c r="S20" s="10" t="e">
        <f>S22+#REF!+S35</f>
        <v>#REF!</v>
      </c>
      <c r="T20" s="10" t="e">
        <f>T22+#REF!+T35</f>
        <v>#REF!</v>
      </c>
      <c r="U20" s="10" t="e">
        <f>U22+#REF!+U35</f>
        <v>#REF!</v>
      </c>
      <c r="V20" s="10" t="e">
        <f>V22+#REF!+V35</f>
        <v>#REF!</v>
      </c>
      <c r="X20" s="60">
        <f>X21</f>
        <v>799.73</v>
      </c>
      <c r="Y20" s="80">
        <f t="shared" si="1"/>
        <v>23.198062307826188</v>
      </c>
    </row>
    <row r="21" spans="1:25" s="25" customFormat="1" ht="36" customHeight="1" outlineLevel="6">
      <c r="A21" s="20" t="s">
        <v>136</v>
      </c>
      <c r="B21" s="9" t="s">
        <v>19</v>
      </c>
      <c r="C21" s="9" t="s">
        <v>253</v>
      </c>
      <c r="D21" s="9" t="s">
        <v>5</v>
      </c>
      <c r="E21" s="9"/>
      <c r="F21" s="60">
        <f>F22+F35+F41</f>
        <v>3447.4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X21" s="60">
        <f>X22+X35+X41</f>
        <v>799.73</v>
      </c>
      <c r="Y21" s="80">
        <f t="shared" si="1"/>
        <v>23.198062307826188</v>
      </c>
    </row>
    <row r="22" spans="1:25" s="25" customFormat="1" ht="47.25" outlineLevel="6">
      <c r="A22" s="35" t="s">
        <v>198</v>
      </c>
      <c r="B22" s="17" t="s">
        <v>19</v>
      </c>
      <c r="C22" s="17" t="s">
        <v>255</v>
      </c>
      <c r="D22" s="17" t="s">
        <v>5</v>
      </c>
      <c r="E22" s="17"/>
      <c r="F22" s="61">
        <f>F23+F27+F32+F29</f>
        <v>1861</v>
      </c>
      <c r="G22" s="7">
        <f aca="true" t="shared" si="5" ref="G22:V22">G25</f>
        <v>2414.5</v>
      </c>
      <c r="H22" s="7">
        <f t="shared" si="5"/>
        <v>2414.5</v>
      </c>
      <c r="I22" s="7">
        <f t="shared" si="5"/>
        <v>2414.5</v>
      </c>
      <c r="J22" s="7">
        <f t="shared" si="5"/>
        <v>2414.5</v>
      </c>
      <c r="K22" s="7">
        <f t="shared" si="5"/>
        <v>2414.5</v>
      </c>
      <c r="L22" s="7">
        <f t="shared" si="5"/>
        <v>2414.5</v>
      </c>
      <c r="M22" s="7">
        <f t="shared" si="5"/>
        <v>2414.5</v>
      </c>
      <c r="N22" s="7">
        <f t="shared" si="5"/>
        <v>2414.5</v>
      </c>
      <c r="O22" s="7">
        <f t="shared" si="5"/>
        <v>2414.5</v>
      </c>
      <c r="P22" s="7">
        <f t="shared" si="5"/>
        <v>2414.5</v>
      </c>
      <c r="Q22" s="7">
        <f t="shared" si="5"/>
        <v>2414.5</v>
      </c>
      <c r="R22" s="7">
        <f t="shared" si="5"/>
        <v>2414.5</v>
      </c>
      <c r="S22" s="7">
        <f t="shared" si="5"/>
        <v>2414.5</v>
      </c>
      <c r="T22" s="7">
        <f t="shared" si="5"/>
        <v>2414.5</v>
      </c>
      <c r="U22" s="7">
        <f t="shared" si="5"/>
        <v>2414.5</v>
      </c>
      <c r="V22" s="7">
        <f t="shared" si="5"/>
        <v>2414.5</v>
      </c>
      <c r="X22" s="61">
        <f>X23+X27+X32+X29</f>
        <v>447.09000000000003</v>
      </c>
      <c r="Y22" s="80">
        <f t="shared" si="1"/>
        <v>24.024180548092424</v>
      </c>
    </row>
    <row r="23" spans="1:25" s="25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62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62">
        <f>X24+X25+X26</f>
        <v>447.09000000000003</v>
      </c>
      <c r="Y23" s="80">
        <f t="shared" si="1"/>
        <v>25.46070615034169</v>
      </c>
    </row>
    <row r="24" spans="1:25" s="25" customFormat="1" ht="31.5" outlineLevel="6">
      <c r="A24" s="32" t="s">
        <v>244</v>
      </c>
      <c r="B24" s="33" t="s">
        <v>19</v>
      </c>
      <c r="C24" s="33" t="s">
        <v>255</v>
      </c>
      <c r="D24" s="33" t="s">
        <v>92</v>
      </c>
      <c r="E24" s="33"/>
      <c r="F24" s="63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63">
        <v>348.654</v>
      </c>
      <c r="Y24" s="80">
        <f t="shared" si="1"/>
        <v>26.7989239046887</v>
      </c>
    </row>
    <row r="25" spans="1:25" s="25" customFormat="1" ht="47.25" outlineLevel="6">
      <c r="A25" s="32" t="s">
        <v>249</v>
      </c>
      <c r="B25" s="33" t="s">
        <v>19</v>
      </c>
      <c r="C25" s="33" t="s">
        <v>255</v>
      </c>
      <c r="D25" s="33" t="s">
        <v>93</v>
      </c>
      <c r="E25" s="33"/>
      <c r="F25" s="63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63">
        <v>0</v>
      </c>
      <c r="Y25" s="80">
        <f t="shared" si="1"/>
        <v>0</v>
      </c>
    </row>
    <row r="26" spans="1:25" s="25" customFormat="1" ht="47.25" outlineLevel="6">
      <c r="A26" s="32" t="s">
        <v>245</v>
      </c>
      <c r="B26" s="33" t="s">
        <v>19</v>
      </c>
      <c r="C26" s="33" t="s">
        <v>255</v>
      </c>
      <c r="D26" s="33" t="s">
        <v>246</v>
      </c>
      <c r="E26" s="33"/>
      <c r="F26" s="63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63">
        <v>98.436</v>
      </c>
      <c r="Y26" s="80">
        <f t="shared" si="1"/>
        <v>21.874666666666666</v>
      </c>
    </row>
    <row r="27" spans="1:25" s="25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62">
        <f>F28</f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62">
        <f>X28</f>
        <v>0</v>
      </c>
      <c r="Y27" s="80">
        <v>0</v>
      </c>
    </row>
    <row r="28" spans="1:25" s="25" customFormat="1" ht="31.5" outlineLevel="6">
      <c r="A28" s="32" t="s">
        <v>98</v>
      </c>
      <c r="B28" s="33" t="s">
        <v>19</v>
      </c>
      <c r="C28" s="33" t="s">
        <v>255</v>
      </c>
      <c r="D28" s="33" t="s">
        <v>99</v>
      </c>
      <c r="E28" s="33"/>
      <c r="F28" s="63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63">
        <v>0</v>
      </c>
      <c r="Y28" s="80">
        <v>0</v>
      </c>
    </row>
    <row r="29" spans="1:25" s="23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62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62">
        <f>X30+X31</f>
        <v>0</v>
      </c>
      <c r="Y29" s="80">
        <f t="shared" si="1"/>
        <v>0</v>
      </c>
    </row>
    <row r="30" spans="1:25" s="23" customFormat="1" ht="15.75" outlineLevel="6">
      <c r="A30" s="32" t="s">
        <v>350</v>
      </c>
      <c r="B30" s="33" t="s">
        <v>19</v>
      </c>
      <c r="C30" s="33" t="s">
        <v>255</v>
      </c>
      <c r="D30" s="33" t="s">
        <v>351</v>
      </c>
      <c r="E30" s="33"/>
      <c r="F30" s="63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63">
        <v>0</v>
      </c>
      <c r="Y30" s="80">
        <f t="shared" si="1"/>
        <v>0</v>
      </c>
    </row>
    <row r="31" spans="1:25" s="23" customFormat="1" ht="15.75" outlineLevel="6">
      <c r="A31" s="32" t="s">
        <v>234</v>
      </c>
      <c r="B31" s="33" t="s">
        <v>19</v>
      </c>
      <c r="C31" s="33" t="s">
        <v>255</v>
      </c>
      <c r="D31" s="33" t="s">
        <v>216</v>
      </c>
      <c r="E31" s="33"/>
      <c r="F31" s="63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63">
        <v>0</v>
      </c>
      <c r="Y31" s="80">
        <v>0</v>
      </c>
    </row>
    <row r="32" spans="1:25" s="25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62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62">
        <f>X33+X34</f>
        <v>0</v>
      </c>
      <c r="Y32" s="80">
        <f t="shared" si="1"/>
        <v>0</v>
      </c>
    </row>
    <row r="33" spans="1:25" s="25" customFormat="1" ht="21.75" customHeight="1" outlineLevel="6">
      <c r="A33" s="32" t="s">
        <v>102</v>
      </c>
      <c r="B33" s="33" t="s">
        <v>19</v>
      </c>
      <c r="C33" s="33" t="s">
        <v>255</v>
      </c>
      <c r="D33" s="33" t="s">
        <v>104</v>
      </c>
      <c r="E33" s="33"/>
      <c r="F33" s="63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63">
        <v>0</v>
      </c>
      <c r="Y33" s="80">
        <v>0</v>
      </c>
    </row>
    <row r="34" spans="1:25" s="25" customFormat="1" ht="15.75" outlineLevel="6">
      <c r="A34" s="32" t="s">
        <v>103</v>
      </c>
      <c r="B34" s="33" t="s">
        <v>19</v>
      </c>
      <c r="C34" s="33" t="s">
        <v>255</v>
      </c>
      <c r="D34" s="33" t="s">
        <v>105</v>
      </c>
      <c r="E34" s="33"/>
      <c r="F34" s="63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63">
        <v>0</v>
      </c>
      <c r="Y34" s="80">
        <f t="shared" si="1"/>
        <v>0</v>
      </c>
    </row>
    <row r="35" spans="1:25" s="23" customFormat="1" ht="31.5" customHeight="1" outlineLevel="6">
      <c r="A35" s="34" t="s">
        <v>199</v>
      </c>
      <c r="B35" s="17" t="s">
        <v>19</v>
      </c>
      <c r="C35" s="17" t="s">
        <v>256</v>
      </c>
      <c r="D35" s="17" t="s">
        <v>5</v>
      </c>
      <c r="E35" s="17"/>
      <c r="F35" s="61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61">
        <f>X36+X41</f>
        <v>352.64</v>
      </c>
      <c r="Y35" s="80">
        <f t="shared" si="1"/>
        <v>22.228946041351485</v>
      </c>
    </row>
    <row r="36" spans="1:25" s="23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62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62">
        <f>X37+X38+X39+X40</f>
        <v>352.64</v>
      </c>
      <c r="Y36" s="80">
        <f t="shared" si="1"/>
        <v>22.228946041351485</v>
      </c>
    </row>
    <row r="37" spans="1:25" s="23" customFormat="1" ht="31.5" outlineLevel="6">
      <c r="A37" s="32" t="s">
        <v>244</v>
      </c>
      <c r="B37" s="33" t="s">
        <v>19</v>
      </c>
      <c r="C37" s="33" t="s">
        <v>256</v>
      </c>
      <c r="D37" s="33" t="s">
        <v>92</v>
      </c>
      <c r="E37" s="33"/>
      <c r="F37" s="63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63">
        <v>282.028</v>
      </c>
      <c r="Y37" s="80">
        <f t="shared" si="1"/>
        <v>25.888378924178447</v>
      </c>
    </row>
    <row r="38" spans="1:25" s="23" customFormat="1" ht="47.25" outlineLevel="6">
      <c r="A38" s="32" t="s">
        <v>249</v>
      </c>
      <c r="B38" s="33" t="s">
        <v>19</v>
      </c>
      <c r="C38" s="33" t="s">
        <v>256</v>
      </c>
      <c r="D38" s="33" t="s">
        <v>93</v>
      </c>
      <c r="E38" s="33"/>
      <c r="F38" s="63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63">
        <v>0</v>
      </c>
      <c r="Y38" s="80">
        <f t="shared" si="1"/>
        <v>0</v>
      </c>
    </row>
    <row r="39" spans="1:25" s="23" customFormat="1" ht="63" outlineLevel="6">
      <c r="A39" s="32" t="s">
        <v>352</v>
      </c>
      <c r="B39" s="33" t="s">
        <v>19</v>
      </c>
      <c r="C39" s="33" t="s">
        <v>256</v>
      </c>
      <c r="D39" s="33" t="s">
        <v>353</v>
      </c>
      <c r="E39" s="33"/>
      <c r="F39" s="63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63">
        <v>0</v>
      </c>
      <c r="Y39" s="80">
        <f t="shared" si="1"/>
        <v>0</v>
      </c>
    </row>
    <row r="40" spans="1:25" s="23" customFormat="1" ht="47.25" outlineLevel="6">
      <c r="A40" s="32" t="s">
        <v>245</v>
      </c>
      <c r="B40" s="33" t="s">
        <v>19</v>
      </c>
      <c r="C40" s="33" t="s">
        <v>256</v>
      </c>
      <c r="D40" s="33" t="s">
        <v>246</v>
      </c>
      <c r="E40" s="33"/>
      <c r="F40" s="63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63">
        <v>70.612</v>
      </c>
      <c r="Y40" s="80">
        <f t="shared" si="1"/>
        <v>23.537333333333333</v>
      </c>
    </row>
    <row r="41" spans="1:25" s="23" customFormat="1" ht="15.75" outlineLevel="6">
      <c r="A41" s="34" t="s">
        <v>138</v>
      </c>
      <c r="B41" s="17" t="s">
        <v>19</v>
      </c>
      <c r="C41" s="17" t="s">
        <v>257</v>
      </c>
      <c r="D41" s="17" t="s">
        <v>5</v>
      </c>
      <c r="E41" s="17"/>
      <c r="F41" s="61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61">
        <f>X42</f>
        <v>0</v>
      </c>
      <c r="Y41" s="80">
        <v>0</v>
      </c>
    </row>
    <row r="42" spans="1:25" s="23" customFormat="1" ht="15.75" outlineLevel="6">
      <c r="A42" s="72" t="s">
        <v>110</v>
      </c>
      <c r="B42" s="71" t="s">
        <v>19</v>
      </c>
      <c r="C42" s="71" t="s">
        <v>257</v>
      </c>
      <c r="D42" s="71" t="s">
        <v>217</v>
      </c>
      <c r="E42" s="71"/>
      <c r="F42" s="73">
        <v>0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3"/>
      <c r="X42" s="73">
        <v>0</v>
      </c>
      <c r="Y42" s="80">
        <v>0</v>
      </c>
    </row>
    <row r="43" spans="1:25" s="23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60">
        <f>F44</f>
        <v>7101.9</v>
      </c>
      <c r="G43" s="60">
        <f aca="true" t="shared" si="7" ref="G43:V46">G44</f>
        <v>8918.7</v>
      </c>
      <c r="H43" s="60">
        <f t="shared" si="7"/>
        <v>8918.7</v>
      </c>
      <c r="I43" s="60">
        <f t="shared" si="7"/>
        <v>8918.7</v>
      </c>
      <c r="J43" s="60">
        <f t="shared" si="7"/>
        <v>8918.7</v>
      </c>
      <c r="K43" s="60">
        <f t="shared" si="7"/>
        <v>8918.7</v>
      </c>
      <c r="L43" s="60">
        <f t="shared" si="7"/>
        <v>8918.7</v>
      </c>
      <c r="M43" s="60">
        <f t="shared" si="7"/>
        <v>8918.7</v>
      </c>
      <c r="N43" s="60">
        <f t="shared" si="7"/>
        <v>8918.7</v>
      </c>
      <c r="O43" s="60">
        <f t="shared" si="7"/>
        <v>8918.7</v>
      </c>
      <c r="P43" s="60">
        <f t="shared" si="7"/>
        <v>8918.7</v>
      </c>
      <c r="Q43" s="60">
        <f t="shared" si="7"/>
        <v>8918.7</v>
      </c>
      <c r="R43" s="60">
        <f t="shared" si="7"/>
        <v>8918.7</v>
      </c>
      <c r="S43" s="60">
        <f t="shared" si="7"/>
        <v>8918.7</v>
      </c>
      <c r="T43" s="60">
        <f t="shared" si="7"/>
        <v>8918.7</v>
      </c>
      <c r="U43" s="60">
        <f t="shared" si="7"/>
        <v>8918.7</v>
      </c>
      <c r="V43" s="60">
        <f t="shared" si="7"/>
        <v>8918.7</v>
      </c>
      <c r="W43" s="89"/>
      <c r="X43" s="60">
        <f>X44</f>
        <v>1771.925</v>
      </c>
      <c r="Y43" s="80">
        <f t="shared" si="1"/>
        <v>24.95001337670201</v>
      </c>
    </row>
    <row r="44" spans="1:25" s="23" customFormat="1" ht="33.75" customHeight="1" outlineLevel="3">
      <c r="A44" s="20" t="s">
        <v>134</v>
      </c>
      <c r="B44" s="9" t="s">
        <v>7</v>
      </c>
      <c r="C44" s="9" t="s">
        <v>252</v>
      </c>
      <c r="D44" s="9" t="s">
        <v>5</v>
      </c>
      <c r="E44" s="9"/>
      <c r="F44" s="60">
        <f>F45</f>
        <v>7101.9</v>
      </c>
      <c r="G44" s="60">
        <f aca="true" t="shared" si="8" ref="G44:V44">G46</f>
        <v>8918.7</v>
      </c>
      <c r="H44" s="60">
        <f t="shared" si="8"/>
        <v>8918.7</v>
      </c>
      <c r="I44" s="60">
        <f t="shared" si="8"/>
        <v>8918.7</v>
      </c>
      <c r="J44" s="60">
        <f t="shared" si="8"/>
        <v>8918.7</v>
      </c>
      <c r="K44" s="60">
        <f t="shared" si="8"/>
        <v>8918.7</v>
      </c>
      <c r="L44" s="60">
        <f t="shared" si="8"/>
        <v>8918.7</v>
      </c>
      <c r="M44" s="60">
        <f t="shared" si="8"/>
        <v>8918.7</v>
      </c>
      <c r="N44" s="60">
        <f t="shared" si="8"/>
        <v>8918.7</v>
      </c>
      <c r="O44" s="60">
        <f t="shared" si="8"/>
        <v>8918.7</v>
      </c>
      <c r="P44" s="60">
        <f t="shared" si="8"/>
        <v>8918.7</v>
      </c>
      <c r="Q44" s="60">
        <f t="shared" si="8"/>
        <v>8918.7</v>
      </c>
      <c r="R44" s="60">
        <f t="shared" si="8"/>
        <v>8918.7</v>
      </c>
      <c r="S44" s="60">
        <f t="shared" si="8"/>
        <v>8918.7</v>
      </c>
      <c r="T44" s="60">
        <f t="shared" si="8"/>
        <v>8918.7</v>
      </c>
      <c r="U44" s="60">
        <f t="shared" si="8"/>
        <v>8918.7</v>
      </c>
      <c r="V44" s="60">
        <f t="shared" si="8"/>
        <v>8918.7</v>
      </c>
      <c r="W44" s="89"/>
      <c r="X44" s="60">
        <f>X45</f>
        <v>1771.925</v>
      </c>
      <c r="Y44" s="80">
        <f t="shared" si="1"/>
        <v>24.95001337670201</v>
      </c>
    </row>
    <row r="45" spans="1:25" s="23" customFormat="1" ht="37.5" customHeight="1" outlineLevel="3">
      <c r="A45" s="20" t="s">
        <v>136</v>
      </c>
      <c r="B45" s="9" t="s">
        <v>7</v>
      </c>
      <c r="C45" s="9" t="s">
        <v>253</v>
      </c>
      <c r="D45" s="9" t="s">
        <v>5</v>
      </c>
      <c r="E45" s="9"/>
      <c r="F45" s="60">
        <f>F46</f>
        <v>7101.9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89"/>
      <c r="X45" s="60">
        <f>X46</f>
        <v>1771.925</v>
      </c>
      <c r="Y45" s="80">
        <f t="shared" si="1"/>
        <v>24.95001337670201</v>
      </c>
    </row>
    <row r="46" spans="1:25" s="23" customFormat="1" ht="47.25" outlineLevel="4">
      <c r="A46" s="35" t="s">
        <v>198</v>
      </c>
      <c r="B46" s="17" t="s">
        <v>7</v>
      </c>
      <c r="C46" s="17" t="s">
        <v>255</v>
      </c>
      <c r="D46" s="17" t="s">
        <v>5</v>
      </c>
      <c r="E46" s="17"/>
      <c r="F46" s="61">
        <f>F47+F51+F53</f>
        <v>7101.9</v>
      </c>
      <c r="G46" s="62">
        <f t="shared" si="7"/>
        <v>8918.7</v>
      </c>
      <c r="H46" s="62">
        <f t="shared" si="7"/>
        <v>8918.7</v>
      </c>
      <c r="I46" s="62">
        <f t="shared" si="7"/>
        <v>8918.7</v>
      </c>
      <c r="J46" s="62">
        <f t="shared" si="7"/>
        <v>8918.7</v>
      </c>
      <c r="K46" s="62">
        <f t="shared" si="7"/>
        <v>8918.7</v>
      </c>
      <c r="L46" s="62">
        <f t="shared" si="7"/>
        <v>8918.7</v>
      </c>
      <c r="M46" s="62">
        <f t="shared" si="7"/>
        <v>8918.7</v>
      </c>
      <c r="N46" s="62">
        <f t="shared" si="7"/>
        <v>8918.7</v>
      </c>
      <c r="O46" s="62">
        <f t="shared" si="7"/>
        <v>8918.7</v>
      </c>
      <c r="P46" s="62">
        <f t="shared" si="7"/>
        <v>8918.7</v>
      </c>
      <c r="Q46" s="62">
        <f t="shared" si="7"/>
        <v>8918.7</v>
      </c>
      <c r="R46" s="62">
        <f t="shared" si="7"/>
        <v>8918.7</v>
      </c>
      <c r="S46" s="62">
        <f t="shared" si="7"/>
        <v>8918.7</v>
      </c>
      <c r="T46" s="62">
        <f t="shared" si="7"/>
        <v>8918.7</v>
      </c>
      <c r="U46" s="62">
        <f t="shared" si="7"/>
        <v>8918.7</v>
      </c>
      <c r="V46" s="62">
        <f t="shared" si="7"/>
        <v>8918.7</v>
      </c>
      <c r="W46" s="89"/>
      <c r="X46" s="61">
        <f>X47+X51+X53</f>
        <v>1771.925</v>
      </c>
      <c r="Y46" s="80">
        <f t="shared" si="1"/>
        <v>24.95001337670201</v>
      </c>
    </row>
    <row r="47" spans="1:25" s="23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62">
        <f>F48+F49+F50</f>
        <v>6906.4</v>
      </c>
      <c r="G47" s="62">
        <v>8918.7</v>
      </c>
      <c r="H47" s="62">
        <v>8918.7</v>
      </c>
      <c r="I47" s="62">
        <v>8918.7</v>
      </c>
      <c r="J47" s="62">
        <v>8918.7</v>
      </c>
      <c r="K47" s="62">
        <v>8918.7</v>
      </c>
      <c r="L47" s="62">
        <v>8918.7</v>
      </c>
      <c r="M47" s="62">
        <v>8918.7</v>
      </c>
      <c r="N47" s="62">
        <v>8918.7</v>
      </c>
      <c r="O47" s="62">
        <v>8918.7</v>
      </c>
      <c r="P47" s="62">
        <v>8918.7</v>
      </c>
      <c r="Q47" s="62">
        <v>8918.7</v>
      </c>
      <c r="R47" s="62">
        <v>8918.7</v>
      </c>
      <c r="S47" s="62">
        <v>8918.7</v>
      </c>
      <c r="T47" s="62">
        <v>8918.7</v>
      </c>
      <c r="U47" s="62">
        <v>8918.7</v>
      </c>
      <c r="V47" s="62">
        <v>8918.7</v>
      </c>
      <c r="W47" s="89"/>
      <c r="X47" s="62">
        <f>X48+X49+X50</f>
        <v>1756.805</v>
      </c>
      <c r="Y47" s="80">
        <f t="shared" si="1"/>
        <v>25.43734796710298</v>
      </c>
    </row>
    <row r="48" spans="1:25" s="23" customFormat="1" ht="31.5" outlineLevel="5">
      <c r="A48" s="32" t="s">
        <v>244</v>
      </c>
      <c r="B48" s="33" t="s">
        <v>7</v>
      </c>
      <c r="C48" s="33" t="s">
        <v>255</v>
      </c>
      <c r="D48" s="33" t="s">
        <v>92</v>
      </c>
      <c r="E48" s="33"/>
      <c r="F48" s="63">
        <v>5296.4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9"/>
      <c r="X48" s="63">
        <v>1347.005</v>
      </c>
      <c r="Y48" s="80">
        <f t="shared" si="1"/>
        <v>25.432463560154073</v>
      </c>
    </row>
    <row r="49" spans="1:25" s="23" customFormat="1" ht="47.25" outlineLevel="5">
      <c r="A49" s="32" t="s">
        <v>249</v>
      </c>
      <c r="B49" s="33" t="s">
        <v>7</v>
      </c>
      <c r="C49" s="33" t="s">
        <v>255</v>
      </c>
      <c r="D49" s="33" t="s">
        <v>93</v>
      </c>
      <c r="E49" s="33"/>
      <c r="F49" s="63">
        <v>10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63">
        <v>0</v>
      </c>
      <c r="Y49" s="80">
        <f t="shared" si="1"/>
        <v>0</v>
      </c>
    </row>
    <row r="50" spans="1:25" s="23" customFormat="1" ht="47.25" outlineLevel="5">
      <c r="A50" s="32" t="s">
        <v>245</v>
      </c>
      <c r="B50" s="33" t="s">
        <v>7</v>
      </c>
      <c r="C50" s="33" t="s">
        <v>255</v>
      </c>
      <c r="D50" s="33" t="s">
        <v>246</v>
      </c>
      <c r="E50" s="33"/>
      <c r="F50" s="63">
        <v>1600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63">
        <v>409.8</v>
      </c>
      <c r="Y50" s="80">
        <f t="shared" si="1"/>
        <v>25.6125</v>
      </c>
    </row>
    <row r="51" spans="1:25" s="23" customFormat="1" ht="31.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62">
        <f>F52</f>
        <v>50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62">
        <f>X52</f>
        <v>0</v>
      </c>
      <c r="Y51" s="80">
        <f t="shared" si="1"/>
        <v>0</v>
      </c>
    </row>
    <row r="52" spans="1:25" s="23" customFormat="1" ht="31.5" outlineLevel="5">
      <c r="A52" s="32" t="s">
        <v>98</v>
      </c>
      <c r="B52" s="33" t="s">
        <v>7</v>
      </c>
      <c r="C52" s="33" t="s">
        <v>255</v>
      </c>
      <c r="D52" s="33" t="s">
        <v>99</v>
      </c>
      <c r="E52" s="33"/>
      <c r="F52" s="63">
        <v>50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63">
        <v>0</v>
      </c>
      <c r="Y52" s="80">
        <f t="shared" si="1"/>
        <v>0</v>
      </c>
    </row>
    <row r="53" spans="1:25" s="23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62">
        <f>F54+F55+F56</f>
        <v>145.5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62">
        <f>X54+X55+X56</f>
        <v>15.12</v>
      </c>
      <c r="Y53" s="80">
        <f t="shared" si="1"/>
        <v>10.391752577319586</v>
      </c>
    </row>
    <row r="54" spans="1:25" s="23" customFormat="1" ht="31.5" outlineLevel="5">
      <c r="A54" s="32" t="s">
        <v>102</v>
      </c>
      <c r="B54" s="33" t="s">
        <v>7</v>
      </c>
      <c r="C54" s="33" t="s">
        <v>255</v>
      </c>
      <c r="D54" s="33" t="s">
        <v>104</v>
      </c>
      <c r="E54" s="33"/>
      <c r="F54" s="63">
        <v>11.2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63">
        <v>0</v>
      </c>
      <c r="Y54" s="80">
        <f t="shared" si="1"/>
        <v>0</v>
      </c>
    </row>
    <row r="55" spans="1:25" s="23" customFormat="1" ht="15.75" outlineLevel="5">
      <c r="A55" s="32" t="s">
        <v>103</v>
      </c>
      <c r="B55" s="33" t="s">
        <v>7</v>
      </c>
      <c r="C55" s="33" t="s">
        <v>255</v>
      </c>
      <c r="D55" s="33" t="s">
        <v>105</v>
      </c>
      <c r="E55" s="33"/>
      <c r="F55" s="63">
        <v>40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63">
        <v>0</v>
      </c>
      <c r="Y55" s="80">
        <f t="shared" si="1"/>
        <v>0</v>
      </c>
    </row>
    <row r="56" spans="1:25" s="23" customFormat="1" ht="15.75" outlineLevel="5">
      <c r="A56" s="32" t="s">
        <v>355</v>
      </c>
      <c r="B56" s="33" t="s">
        <v>7</v>
      </c>
      <c r="C56" s="33" t="s">
        <v>255</v>
      </c>
      <c r="D56" s="33" t="s">
        <v>354</v>
      </c>
      <c r="E56" s="33"/>
      <c r="F56" s="63">
        <v>94.3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63">
        <v>15.12</v>
      </c>
      <c r="Y56" s="80">
        <f t="shared" si="1"/>
        <v>16.033934252386</v>
      </c>
    </row>
    <row r="57" spans="1:25" s="23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60">
        <f>F58</f>
        <v>431.262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60">
        <f>X58</f>
        <v>218.95</v>
      </c>
      <c r="Y57" s="80">
        <f t="shared" si="1"/>
        <v>50.76960177339993</v>
      </c>
    </row>
    <row r="58" spans="1:25" s="23" customFormat="1" ht="31.5" outlineLevel="5">
      <c r="A58" s="20" t="s">
        <v>134</v>
      </c>
      <c r="B58" s="9" t="s">
        <v>195</v>
      </c>
      <c r="C58" s="9" t="s">
        <v>252</v>
      </c>
      <c r="D58" s="9" t="s">
        <v>5</v>
      </c>
      <c r="E58" s="9"/>
      <c r="F58" s="60">
        <f>F59</f>
        <v>431.262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60">
        <f>X59</f>
        <v>218.95</v>
      </c>
      <c r="Y58" s="80">
        <f t="shared" si="1"/>
        <v>50.76960177339993</v>
      </c>
    </row>
    <row r="59" spans="1:25" s="23" customFormat="1" ht="31.5" outlineLevel="5">
      <c r="A59" s="20" t="s">
        <v>136</v>
      </c>
      <c r="B59" s="9" t="s">
        <v>195</v>
      </c>
      <c r="C59" s="9" t="s">
        <v>253</v>
      </c>
      <c r="D59" s="9" t="s">
        <v>5</v>
      </c>
      <c r="E59" s="9"/>
      <c r="F59" s="60">
        <f>F60</f>
        <v>431.262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60">
        <f>X60</f>
        <v>218.95</v>
      </c>
      <c r="Y59" s="80">
        <f t="shared" si="1"/>
        <v>50.76960177339993</v>
      </c>
    </row>
    <row r="60" spans="1:25" s="23" customFormat="1" ht="31.5" outlineLevel="5">
      <c r="A60" s="34" t="s">
        <v>196</v>
      </c>
      <c r="B60" s="17" t="s">
        <v>195</v>
      </c>
      <c r="C60" s="17" t="s">
        <v>258</v>
      </c>
      <c r="D60" s="17" t="s">
        <v>5</v>
      </c>
      <c r="E60" s="17"/>
      <c r="F60" s="61">
        <f>F61</f>
        <v>431.262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89"/>
      <c r="X60" s="61">
        <f>X61</f>
        <v>218.95</v>
      </c>
      <c r="Y60" s="80">
        <f t="shared" si="1"/>
        <v>50.76960177339993</v>
      </c>
    </row>
    <row r="61" spans="1:25" s="23" customFormat="1" ht="31.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62">
        <f>F62</f>
        <v>431.262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9"/>
      <c r="X61" s="62">
        <f>X62</f>
        <v>218.95</v>
      </c>
      <c r="Y61" s="80">
        <f t="shared" si="1"/>
        <v>50.76960177339993</v>
      </c>
    </row>
    <row r="62" spans="1:25" s="23" customFormat="1" ht="31.5" outlineLevel="5">
      <c r="A62" s="32" t="s">
        <v>98</v>
      </c>
      <c r="B62" s="33" t="s">
        <v>195</v>
      </c>
      <c r="C62" s="33" t="s">
        <v>258</v>
      </c>
      <c r="D62" s="33" t="s">
        <v>99</v>
      </c>
      <c r="E62" s="33"/>
      <c r="F62" s="63">
        <v>431.262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89"/>
      <c r="X62" s="63">
        <v>218.95</v>
      </c>
      <c r="Y62" s="80">
        <f t="shared" si="1"/>
        <v>50.76960177339993</v>
      </c>
    </row>
    <row r="63" spans="1:25" s="23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60">
        <f>F64</f>
        <v>5248.334</v>
      </c>
      <c r="G63" s="60">
        <f aca="true" t="shared" si="9" ref="G63:V66">G64</f>
        <v>3284.2</v>
      </c>
      <c r="H63" s="60">
        <f t="shared" si="9"/>
        <v>3284.2</v>
      </c>
      <c r="I63" s="60">
        <f t="shared" si="9"/>
        <v>3284.2</v>
      </c>
      <c r="J63" s="60">
        <f t="shared" si="9"/>
        <v>3284.2</v>
      </c>
      <c r="K63" s="60">
        <f t="shared" si="9"/>
        <v>3284.2</v>
      </c>
      <c r="L63" s="60">
        <f t="shared" si="9"/>
        <v>3284.2</v>
      </c>
      <c r="M63" s="60">
        <f t="shared" si="9"/>
        <v>3284.2</v>
      </c>
      <c r="N63" s="60">
        <f t="shared" si="9"/>
        <v>3284.2</v>
      </c>
      <c r="O63" s="60">
        <f t="shared" si="9"/>
        <v>3284.2</v>
      </c>
      <c r="P63" s="60">
        <f t="shared" si="9"/>
        <v>3284.2</v>
      </c>
      <c r="Q63" s="60">
        <f t="shared" si="9"/>
        <v>3284.2</v>
      </c>
      <c r="R63" s="60">
        <f t="shared" si="9"/>
        <v>3284.2</v>
      </c>
      <c r="S63" s="60">
        <f t="shared" si="9"/>
        <v>3284.2</v>
      </c>
      <c r="T63" s="60">
        <f t="shared" si="9"/>
        <v>3284.2</v>
      </c>
      <c r="U63" s="60">
        <f t="shared" si="9"/>
        <v>3284.2</v>
      </c>
      <c r="V63" s="60">
        <f t="shared" si="9"/>
        <v>3284.2</v>
      </c>
      <c r="W63" s="89"/>
      <c r="X63" s="60">
        <f>X64</f>
        <v>1446.703</v>
      </c>
      <c r="Y63" s="80">
        <f t="shared" si="1"/>
        <v>27.564994910765968</v>
      </c>
    </row>
    <row r="64" spans="1:25" s="23" customFormat="1" ht="31.5" outlineLevel="3">
      <c r="A64" s="20" t="s">
        <v>134</v>
      </c>
      <c r="B64" s="9" t="s">
        <v>8</v>
      </c>
      <c r="C64" s="9" t="s">
        <v>252</v>
      </c>
      <c r="D64" s="9" t="s">
        <v>5</v>
      </c>
      <c r="E64" s="9"/>
      <c r="F64" s="60">
        <f>F65</f>
        <v>5248.334</v>
      </c>
      <c r="G64" s="60">
        <f aca="true" t="shared" si="10" ref="G64:V64">G66</f>
        <v>3284.2</v>
      </c>
      <c r="H64" s="60">
        <f t="shared" si="10"/>
        <v>3284.2</v>
      </c>
      <c r="I64" s="60">
        <f t="shared" si="10"/>
        <v>3284.2</v>
      </c>
      <c r="J64" s="60">
        <f t="shared" si="10"/>
        <v>3284.2</v>
      </c>
      <c r="K64" s="60">
        <f t="shared" si="10"/>
        <v>3284.2</v>
      </c>
      <c r="L64" s="60">
        <f t="shared" si="10"/>
        <v>3284.2</v>
      </c>
      <c r="M64" s="60">
        <f t="shared" si="10"/>
        <v>3284.2</v>
      </c>
      <c r="N64" s="60">
        <f t="shared" si="10"/>
        <v>3284.2</v>
      </c>
      <c r="O64" s="60">
        <f t="shared" si="10"/>
        <v>3284.2</v>
      </c>
      <c r="P64" s="60">
        <f t="shared" si="10"/>
        <v>3284.2</v>
      </c>
      <c r="Q64" s="60">
        <f t="shared" si="10"/>
        <v>3284.2</v>
      </c>
      <c r="R64" s="60">
        <f t="shared" si="10"/>
        <v>3284.2</v>
      </c>
      <c r="S64" s="60">
        <f t="shared" si="10"/>
        <v>3284.2</v>
      </c>
      <c r="T64" s="60">
        <f t="shared" si="10"/>
        <v>3284.2</v>
      </c>
      <c r="U64" s="60">
        <f t="shared" si="10"/>
        <v>3284.2</v>
      </c>
      <c r="V64" s="60">
        <f t="shared" si="10"/>
        <v>3284.2</v>
      </c>
      <c r="W64" s="89"/>
      <c r="X64" s="60">
        <f>X65</f>
        <v>1446.703</v>
      </c>
      <c r="Y64" s="80">
        <f t="shared" si="1"/>
        <v>27.564994910765968</v>
      </c>
    </row>
    <row r="65" spans="1:25" s="23" customFormat="1" ht="31.5" outlineLevel="3">
      <c r="A65" s="20" t="s">
        <v>136</v>
      </c>
      <c r="B65" s="9" t="s">
        <v>8</v>
      </c>
      <c r="C65" s="9" t="s">
        <v>253</v>
      </c>
      <c r="D65" s="9" t="s">
        <v>5</v>
      </c>
      <c r="E65" s="9"/>
      <c r="F65" s="60">
        <f>F66</f>
        <v>5248.334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89"/>
      <c r="X65" s="60">
        <f>X66</f>
        <v>1446.703</v>
      </c>
      <c r="Y65" s="80">
        <f t="shared" si="1"/>
        <v>27.564994910765968</v>
      </c>
    </row>
    <row r="66" spans="1:25" s="23" customFormat="1" ht="47.25" outlineLevel="4">
      <c r="A66" s="35" t="s">
        <v>198</v>
      </c>
      <c r="B66" s="17" t="s">
        <v>8</v>
      </c>
      <c r="C66" s="17" t="s">
        <v>255</v>
      </c>
      <c r="D66" s="17" t="s">
        <v>5</v>
      </c>
      <c r="E66" s="17"/>
      <c r="F66" s="61">
        <f>F67</f>
        <v>5248.334</v>
      </c>
      <c r="G66" s="62">
        <f t="shared" si="9"/>
        <v>3284.2</v>
      </c>
      <c r="H66" s="62">
        <f t="shared" si="9"/>
        <v>3284.2</v>
      </c>
      <c r="I66" s="62">
        <f t="shared" si="9"/>
        <v>3284.2</v>
      </c>
      <c r="J66" s="62">
        <f t="shared" si="9"/>
        <v>3284.2</v>
      </c>
      <c r="K66" s="62">
        <f t="shared" si="9"/>
        <v>3284.2</v>
      </c>
      <c r="L66" s="62">
        <f t="shared" si="9"/>
        <v>3284.2</v>
      </c>
      <c r="M66" s="62">
        <f t="shared" si="9"/>
        <v>3284.2</v>
      </c>
      <c r="N66" s="62">
        <f t="shared" si="9"/>
        <v>3284.2</v>
      </c>
      <c r="O66" s="62">
        <f t="shared" si="9"/>
        <v>3284.2</v>
      </c>
      <c r="P66" s="62">
        <f t="shared" si="9"/>
        <v>3284.2</v>
      </c>
      <c r="Q66" s="62">
        <f t="shared" si="9"/>
        <v>3284.2</v>
      </c>
      <c r="R66" s="62">
        <f t="shared" si="9"/>
        <v>3284.2</v>
      </c>
      <c r="S66" s="62">
        <f t="shared" si="9"/>
        <v>3284.2</v>
      </c>
      <c r="T66" s="62">
        <f t="shared" si="9"/>
        <v>3284.2</v>
      </c>
      <c r="U66" s="62">
        <f t="shared" si="9"/>
        <v>3284.2</v>
      </c>
      <c r="V66" s="62">
        <f t="shared" si="9"/>
        <v>3284.2</v>
      </c>
      <c r="W66" s="89"/>
      <c r="X66" s="61">
        <f>X67</f>
        <v>1446.703</v>
      </c>
      <c r="Y66" s="80">
        <f t="shared" si="1"/>
        <v>27.564994910765968</v>
      </c>
    </row>
    <row r="67" spans="1:25" s="23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62">
        <f>F68+F69+F70</f>
        <v>5248.334</v>
      </c>
      <c r="G67" s="62">
        <v>3284.2</v>
      </c>
      <c r="H67" s="62">
        <v>3284.2</v>
      </c>
      <c r="I67" s="62">
        <v>3284.2</v>
      </c>
      <c r="J67" s="62">
        <v>3284.2</v>
      </c>
      <c r="K67" s="62">
        <v>3284.2</v>
      </c>
      <c r="L67" s="62">
        <v>3284.2</v>
      </c>
      <c r="M67" s="62">
        <v>3284.2</v>
      </c>
      <c r="N67" s="62">
        <v>3284.2</v>
      </c>
      <c r="O67" s="62">
        <v>3284.2</v>
      </c>
      <c r="P67" s="62">
        <v>3284.2</v>
      </c>
      <c r="Q67" s="62">
        <v>3284.2</v>
      </c>
      <c r="R67" s="62">
        <v>3284.2</v>
      </c>
      <c r="S67" s="62">
        <v>3284.2</v>
      </c>
      <c r="T67" s="62">
        <v>3284.2</v>
      </c>
      <c r="U67" s="62">
        <v>3284.2</v>
      </c>
      <c r="V67" s="62">
        <v>3284.2</v>
      </c>
      <c r="W67" s="89"/>
      <c r="X67" s="62">
        <f>X68+X69+X70</f>
        <v>1446.703</v>
      </c>
      <c r="Y67" s="80">
        <f t="shared" si="1"/>
        <v>27.564994910765968</v>
      </c>
    </row>
    <row r="68" spans="1:25" s="23" customFormat="1" ht="31.5" outlineLevel="5">
      <c r="A68" s="32" t="s">
        <v>244</v>
      </c>
      <c r="B68" s="33" t="s">
        <v>8</v>
      </c>
      <c r="C68" s="33" t="s">
        <v>255</v>
      </c>
      <c r="D68" s="33" t="s">
        <v>92</v>
      </c>
      <c r="E68" s="33"/>
      <c r="F68" s="63">
        <v>4040.934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89"/>
      <c r="X68" s="63">
        <v>1113.726</v>
      </c>
      <c r="Y68" s="80">
        <f t="shared" si="1"/>
        <v>27.561103447866266</v>
      </c>
    </row>
    <row r="69" spans="1:25" s="23" customFormat="1" ht="47.25" outlineLevel="5">
      <c r="A69" s="32" t="s">
        <v>249</v>
      </c>
      <c r="B69" s="33" t="s">
        <v>8</v>
      </c>
      <c r="C69" s="33" t="s">
        <v>255</v>
      </c>
      <c r="D69" s="33" t="s">
        <v>93</v>
      </c>
      <c r="E69" s="33"/>
      <c r="F69" s="63">
        <v>1.6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89"/>
      <c r="X69" s="63">
        <v>0</v>
      </c>
      <c r="Y69" s="80">
        <f t="shared" si="1"/>
        <v>0</v>
      </c>
    </row>
    <row r="70" spans="1:25" s="23" customFormat="1" ht="47.25" outlineLevel="5">
      <c r="A70" s="32" t="s">
        <v>245</v>
      </c>
      <c r="B70" s="33" t="s">
        <v>8</v>
      </c>
      <c r="C70" s="33" t="s">
        <v>255</v>
      </c>
      <c r="D70" s="33" t="s">
        <v>246</v>
      </c>
      <c r="E70" s="33"/>
      <c r="F70" s="63">
        <v>1205.8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89"/>
      <c r="X70" s="63">
        <v>332.977</v>
      </c>
      <c r="Y70" s="80">
        <f t="shared" si="1"/>
        <v>27.61461270525792</v>
      </c>
    </row>
    <row r="71" spans="1:25" s="23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60">
        <f>F72</f>
        <v>0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89"/>
      <c r="X71" s="60">
        <f>X72</f>
        <v>0</v>
      </c>
      <c r="Y71" s="80">
        <v>0</v>
      </c>
    </row>
    <row r="72" spans="1:25" s="23" customFormat="1" ht="31.5" outlineLevel="5">
      <c r="A72" s="20" t="s">
        <v>134</v>
      </c>
      <c r="B72" s="9" t="s">
        <v>205</v>
      </c>
      <c r="C72" s="9" t="s">
        <v>252</v>
      </c>
      <c r="D72" s="9" t="s">
        <v>5</v>
      </c>
      <c r="E72" s="9"/>
      <c r="F72" s="60">
        <f>F73</f>
        <v>0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89"/>
      <c r="X72" s="60">
        <f>X73</f>
        <v>0</v>
      </c>
      <c r="Y72" s="80">
        <v>0</v>
      </c>
    </row>
    <row r="73" spans="1:25" s="23" customFormat="1" ht="31.5" outlineLevel="5">
      <c r="A73" s="20" t="s">
        <v>136</v>
      </c>
      <c r="B73" s="9" t="s">
        <v>205</v>
      </c>
      <c r="C73" s="9" t="s">
        <v>253</v>
      </c>
      <c r="D73" s="9" t="s">
        <v>5</v>
      </c>
      <c r="E73" s="9"/>
      <c r="F73" s="60">
        <f>F74</f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89"/>
      <c r="X73" s="60">
        <f>X74</f>
        <v>0</v>
      </c>
      <c r="Y73" s="80">
        <v>0</v>
      </c>
    </row>
    <row r="74" spans="1:25" s="23" customFormat="1" ht="31.5" outlineLevel="5">
      <c r="A74" s="34" t="s">
        <v>203</v>
      </c>
      <c r="B74" s="17" t="s">
        <v>205</v>
      </c>
      <c r="C74" s="17" t="s">
        <v>259</v>
      </c>
      <c r="D74" s="17" t="s">
        <v>5</v>
      </c>
      <c r="E74" s="17"/>
      <c r="F74" s="61">
        <f>F75</f>
        <v>0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89"/>
      <c r="X74" s="61">
        <f>X75</f>
        <v>0</v>
      </c>
      <c r="Y74" s="80">
        <v>0</v>
      </c>
    </row>
    <row r="75" spans="1:25" s="23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62">
        <f>F76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89"/>
      <c r="X75" s="62">
        <f>X76</f>
        <v>0</v>
      </c>
      <c r="Y75" s="80">
        <v>0</v>
      </c>
    </row>
    <row r="76" spans="1:25" s="23" customFormat="1" ht="15.75" outlineLevel="5">
      <c r="A76" s="32" t="s">
        <v>238</v>
      </c>
      <c r="B76" s="33" t="s">
        <v>205</v>
      </c>
      <c r="C76" s="33" t="s">
        <v>259</v>
      </c>
      <c r="D76" s="33" t="s">
        <v>236</v>
      </c>
      <c r="E76" s="33"/>
      <c r="F76" s="63">
        <v>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89"/>
      <c r="X76" s="63">
        <v>0</v>
      </c>
      <c r="Y76" s="80">
        <v>0</v>
      </c>
    </row>
    <row r="77" spans="1:25" s="23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60">
        <f>F78</f>
        <v>200</v>
      </c>
      <c r="G77" s="60" t="e">
        <f>#REF!</f>
        <v>#REF!</v>
      </c>
      <c r="H77" s="60" t="e">
        <f>#REF!</f>
        <v>#REF!</v>
      </c>
      <c r="I77" s="60" t="e">
        <f>#REF!</f>
        <v>#REF!</v>
      </c>
      <c r="J77" s="60" t="e">
        <f>#REF!</f>
        <v>#REF!</v>
      </c>
      <c r="K77" s="60" t="e">
        <f>#REF!</f>
        <v>#REF!</v>
      </c>
      <c r="L77" s="60" t="e">
        <f>#REF!</f>
        <v>#REF!</v>
      </c>
      <c r="M77" s="60" t="e">
        <f>#REF!</f>
        <v>#REF!</v>
      </c>
      <c r="N77" s="60" t="e">
        <f>#REF!</f>
        <v>#REF!</v>
      </c>
      <c r="O77" s="60" t="e">
        <f>#REF!</f>
        <v>#REF!</v>
      </c>
      <c r="P77" s="60" t="e">
        <f>#REF!</f>
        <v>#REF!</v>
      </c>
      <c r="Q77" s="60" t="e">
        <f>#REF!</f>
        <v>#REF!</v>
      </c>
      <c r="R77" s="60" t="e">
        <f>#REF!</f>
        <v>#REF!</v>
      </c>
      <c r="S77" s="60" t="e">
        <f>#REF!</f>
        <v>#REF!</v>
      </c>
      <c r="T77" s="60" t="e">
        <f>#REF!</f>
        <v>#REF!</v>
      </c>
      <c r="U77" s="60" t="e">
        <f>#REF!</f>
        <v>#REF!</v>
      </c>
      <c r="V77" s="60" t="e">
        <f>#REF!</f>
        <v>#REF!</v>
      </c>
      <c r="W77" s="89"/>
      <c r="X77" s="60">
        <f>X78</f>
        <v>0</v>
      </c>
      <c r="Y77" s="80">
        <f aca="true" t="shared" si="11" ref="Y77:Y135">X77/F77*100</f>
        <v>0</v>
      </c>
    </row>
    <row r="78" spans="1:25" s="23" customFormat="1" ht="31.5" outlineLevel="3">
      <c r="A78" s="20" t="s">
        <v>134</v>
      </c>
      <c r="B78" s="9" t="s">
        <v>9</v>
      </c>
      <c r="C78" s="9" t="s">
        <v>252</v>
      </c>
      <c r="D78" s="9" t="s">
        <v>5</v>
      </c>
      <c r="E78" s="9"/>
      <c r="F78" s="60">
        <f>F79</f>
        <v>200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89"/>
      <c r="X78" s="60">
        <f>X79</f>
        <v>0</v>
      </c>
      <c r="Y78" s="80">
        <f t="shared" si="11"/>
        <v>0</v>
      </c>
    </row>
    <row r="79" spans="1:25" s="23" customFormat="1" ht="31.5" outlineLevel="3">
      <c r="A79" s="20" t="s">
        <v>136</v>
      </c>
      <c r="B79" s="9" t="s">
        <v>9</v>
      </c>
      <c r="C79" s="9" t="s">
        <v>253</v>
      </c>
      <c r="D79" s="9" t="s">
        <v>5</v>
      </c>
      <c r="E79" s="9"/>
      <c r="F79" s="60">
        <f>F80</f>
        <v>200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89"/>
      <c r="X79" s="60">
        <f>X80</f>
        <v>0</v>
      </c>
      <c r="Y79" s="80">
        <f t="shared" si="11"/>
        <v>0</v>
      </c>
    </row>
    <row r="80" spans="1:25" s="23" customFormat="1" ht="31.5" outlineLevel="4">
      <c r="A80" s="34" t="s">
        <v>137</v>
      </c>
      <c r="B80" s="17" t="s">
        <v>9</v>
      </c>
      <c r="C80" s="17" t="s">
        <v>260</v>
      </c>
      <c r="D80" s="17" t="s">
        <v>5</v>
      </c>
      <c r="E80" s="17"/>
      <c r="F80" s="61">
        <f>F81</f>
        <v>200</v>
      </c>
      <c r="G80" s="62">
        <f aca="true" t="shared" si="12" ref="G80:V80">G81</f>
        <v>0</v>
      </c>
      <c r="H80" s="62">
        <f t="shared" si="12"/>
        <v>0</v>
      </c>
      <c r="I80" s="62">
        <f t="shared" si="12"/>
        <v>0</v>
      </c>
      <c r="J80" s="62">
        <f t="shared" si="12"/>
        <v>0</v>
      </c>
      <c r="K80" s="62">
        <f t="shared" si="12"/>
        <v>0</v>
      </c>
      <c r="L80" s="62">
        <f t="shared" si="12"/>
        <v>0</v>
      </c>
      <c r="M80" s="62">
        <f t="shared" si="12"/>
        <v>0</v>
      </c>
      <c r="N80" s="62">
        <f t="shared" si="12"/>
        <v>0</v>
      </c>
      <c r="O80" s="62">
        <f t="shared" si="12"/>
        <v>0</v>
      </c>
      <c r="P80" s="62">
        <f t="shared" si="12"/>
        <v>0</v>
      </c>
      <c r="Q80" s="62">
        <f t="shared" si="12"/>
        <v>0</v>
      </c>
      <c r="R80" s="62">
        <f t="shared" si="12"/>
        <v>0</v>
      </c>
      <c r="S80" s="62">
        <f t="shared" si="12"/>
        <v>0</v>
      </c>
      <c r="T80" s="62">
        <f t="shared" si="12"/>
        <v>0</v>
      </c>
      <c r="U80" s="62">
        <f t="shared" si="12"/>
        <v>0</v>
      </c>
      <c r="V80" s="62">
        <f t="shared" si="12"/>
        <v>0</v>
      </c>
      <c r="W80" s="89"/>
      <c r="X80" s="61">
        <f>X81</f>
        <v>0</v>
      </c>
      <c r="Y80" s="80">
        <f t="shared" si="11"/>
        <v>0</v>
      </c>
    </row>
    <row r="81" spans="1:25" s="23" customFormat="1" ht="15.75" outlineLevel="5">
      <c r="A81" s="72" t="s">
        <v>109</v>
      </c>
      <c r="B81" s="71" t="s">
        <v>9</v>
      </c>
      <c r="C81" s="71" t="s">
        <v>260</v>
      </c>
      <c r="D81" s="71" t="s">
        <v>108</v>
      </c>
      <c r="E81" s="71"/>
      <c r="F81" s="73">
        <v>200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90"/>
      <c r="X81" s="73">
        <v>0</v>
      </c>
      <c r="Y81" s="80">
        <f t="shared" si="11"/>
        <v>0</v>
      </c>
    </row>
    <row r="82" spans="1:25" s="23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60">
        <f>F83+F134</f>
        <v>55984.50499999999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60">
        <f>X83+X134</f>
        <v>13002.278000000002</v>
      </c>
      <c r="Y82" s="80">
        <f t="shared" si="11"/>
        <v>23.22477978504946</v>
      </c>
    </row>
    <row r="83" spans="1:25" s="23" customFormat="1" ht="31.5" outlineLevel="3">
      <c r="A83" s="20" t="s">
        <v>134</v>
      </c>
      <c r="B83" s="9" t="s">
        <v>71</v>
      </c>
      <c r="C83" s="9" t="s">
        <v>252</v>
      </c>
      <c r="D83" s="9" t="s">
        <v>5</v>
      </c>
      <c r="E83" s="9"/>
      <c r="F83" s="60">
        <f>F84</f>
        <v>44216.10599999999</v>
      </c>
      <c r="G83" s="10">
        <f aca="true" t="shared" si="13" ref="G83:V83">G85</f>
        <v>0</v>
      </c>
      <c r="H83" s="10">
        <f t="shared" si="13"/>
        <v>0</v>
      </c>
      <c r="I83" s="10">
        <f t="shared" si="13"/>
        <v>0</v>
      </c>
      <c r="J83" s="10">
        <f t="shared" si="13"/>
        <v>0</v>
      </c>
      <c r="K83" s="10">
        <f t="shared" si="13"/>
        <v>0</v>
      </c>
      <c r="L83" s="10">
        <f t="shared" si="13"/>
        <v>0</v>
      </c>
      <c r="M83" s="10">
        <f t="shared" si="13"/>
        <v>0</v>
      </c>
      <c r="N83" s="10">
        <f t="shared" si="13"/>
        <v>0</v>
      </c>
      <c r="O83" s="10">
        <f t="shared" si="13"/>
        <v>0</v>
      </c>
      <c r="P83" s="10">
        <f t="shared" si="13"/>
        <v>0</v>
      </c>
      <c r="Q83" s="10">
        <f t="shared" si="13"/>
        <v>0</v>
      </c>
      <c r="R83" s="10">
        <f t="shared" si="13"/>
        <v>0</v>
      </c>
      <c r="S83" s="10">
        <f t="shared" si="13"/>
        <v>0</v>
      </c>
      <c r="T83" s="10">
        <f t="shared" si="13"/>
        <v>0</v>
      </c>
      <c r="U83" s="10">
        <f t="shared" si="13"/>
        <v>0</v>
      </c>
      <c r="V83" s="10">
        <f t="shared" si="13"/>
        <v>0</v>
      </c>
      <c r="X83" s="60">
        <f>X84</f>
        <v>11450.190000000002</v>
      </c>
      <c r="Y83" s="80">
        <f t="shared" si="11"/>
        <v>25.89597102919919</v>
      </c>
    </row>
    <row r="84" spans="1:25" s="23" customFormat="1" ht="31.5" outlineLevel="3">
      <c r="A84" s="20" t="s">
        <v>136</v>
      </c>
      <c r="B84" s="9" t="s">
        <v>71</v>
      </c>
      <c r="C84" s="9" t="s">
        <v>253</v>
      </c>
      <c r="D84" s="9" t="s">
        <v>5</v>
      </c>
      <c r="E84" s="9"/>
      <c r="F84" s="60">
        <f>F85+F92+F103+F99+F114+F121+F128</f>
        <v>44216.10599999999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X84" s="60">
        <f>X85+X92+X103+X99+X114+X121+X128</f>
        <v>11450.190000000002</v>
      </c>
      <c r="Y84" s="80">
        <f t="shared" si="11"/>
        <v>25.89597102919919</v>
      </c>
    </row>
    <row r="85" spans="1:25" s="23" customFormat="1" ht="31.5" outlineLevel="4">
      <c r="A85" s="34" t="s">
        <v>33</v>
      </c>
      <c r="B85" s="17" t="s">
        <v>71</v>
      </c>
      <c r="C85" s="17" t="s">
        <v>261</v>
      </c>
      <c r="D85" s="17" t="s">
        <v>5</v>
      </c>
      <c r="E85" s="17"/>
      <c r="F85" s="61">
        <f>F86+F90</f>
        <v>2045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  <c r="X85" s="61">
        <f>X86+X90</f>
        <v>324.58</v>
      </c>
      <c r="Y85" s="80">
        <f t="shared" si="11"/>
        <v>15.871882640586795</v>
      </c>
    </row>
    <row r="86" spans="1:25" s="23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62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62">
        <f>X87+X88+X89</f>
        <v>300.525</v>
      </c>
      <c r="Y86" s="80">
        <f t="shared" si="11"/>
        <v>20.309475795551613</v>
      </c>
    </row>
    <row r="87" spans="1:26" s="23" customFormat="1" ht="31.5" outlineLevel="5">
      <c r="A87" s="32" t="s">
        <v>244</v>
      </c>
      <c r="B87" s="33" t="s">
        <v>71</v>
      </c>
      <c r="C87" s="33" t="s">
        <v>261</v>
      </c>
      <c r="D87" s="33" t="s">
        <v>92</v>
      </c>
      <c r="E87" s="33"/>
      <c r="F87" s="63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63">
        <v>250.16</v>
      </c>
      <c r="Y87" s="80">
        <f t="shared" si="11"/>
        <v>21.97549279269545</v>
      </c>
      <c r="Z87" s="83"/>
    </row>
    <row r="88" spans="1:25" s="23" customFormat="1" ht="47.25" outlineLevel="5">
      <c r="A88" s="32" t="s">
        <v>249</v>
      </c>
      <c r="B88" s="33" t="s">
        <v>71</v>
      </c>
      <c r="C88" s="33" t="s">
        <v>261</v>
      </c>
      <c r="D88" s="33" t="s">
        <v>93</v>
      </c>
      <c r="E88" s="33"/>
      <c r="F88" s="63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63">
        <v>0</v>
      </c>
      <c r="Y88" s="80">
        <v>0</v>
      </c>
    </row>
    <row r="89" spans="1:26" s="23" customFormat="1" ht="47.25" outlineLevel="5">
      <c r="A89" s="32" t="s">
        <v>245</v>
      </c>
      <c r="B89" s="33" t="s">
        <v>71</v>
      </c>
      <c r="C89" s="33" t="s">
        <v>261</v>
      </c>
      <c r="D89" s="33" t="s">
        <v>246</v>
      </c>
      <c r="E89" s="33"/>
      <c r="F89" s="63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63">
        <v>50.365</v>
      </c>
      <c r="Y89" s="80">
        <f t="shared" si="11"/>
        <v>14.753829433838456</v>
      </c>
      <c r="Z89" s="83"/>
    </row>
    <row r="90" spans="1:26" s="23" customFormat="1" ht="31.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62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62">
        <f>X91</f>
        <v>24.055</v>
      </c>
      <c r="Y90" s="80">
        <f t="shared" si="11"/>
        <v>4.255473471178477</v>
      </c>
      <c r="Z90" s="83"/>
    </row>
    <row r="91" spans="1:26" s="23" customFormat="1" ht="31.5" outlineLevel="5">
      <c r="A91" s="32" t="s">
        <v>98</v>
      </c>
      <c r="B91" s="33" t="s">
        <v>71</v>
      </c>
      <c r="C91" s="33" t="s">
        <v>261</v>
      </c>
      <c r="D91" s="33" t="s">
        <v>99</v>
      </c>
      <c r="E91" s="33"/>
      <c r="F91" s="63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63">
        <v>24.055</v>
      </c>
      <c r="Y91" s="80">
        <f t="shared" si="11"/>
        <v>4.255473471178477</v>
      </c>
      <c r="Z91" s="83"/>
    </row>
    <row r="92" spans="1:26" s="23" customFormat="1" ht="47.25" outlineLevel="4">
      <c r="A92" s="35" t="s">
        <v>198</v>
      </c>
      <c r="B92" s="17" t="s">
        <v>71</v>
      </c>
      <c r="C92" s="17" t="s">
        <v>255</v>
      </c>
      <c r="D92" s="17" t="s">
        <v>5</v>
      </c>
      <c r="E92" s="17"/>
      <c r="F92" s="61">
        <f>F93+F97</f>
        <v>17762.5</v>
      </c>
      <c r="G92" s="7">
        <f aca="true" t="shared" si="15" ref="G92:V92">G93</f>
        <v>0</v>
      </c>
      <c r="H92" s="7">
        <f t="shared" si="15"/>
        <v>0</v>
      </c>
      <c r="I92" s="7">
        <f t="shared" si="15"/>
        <v>0</v>
      </c>
      <c r="J92" s="7">
        <f t="shared" si="15"/>
        <v>0</v>
      </c>
      <c r="K92" s="7">
        <f t="shared" si="15"/>
        <v>0</v>
      </c>
      <c r="L92" s="7">
        <f t="shared" si="15"/>
        <v>0</v>
      </c>
      <c r="M92" s="7">
        <f t="shared" si="15"/>
        <v>0</v>
      </c>
      <c r="N92" s="7">
        <f t="shared" si="15"/>
        <v>0</v>
      </c>
      <c r="O92" s="7">
        <f t="shared" si="15"/>
        <v>0</v>
      </c>
      <c r="P92" s="7">
        <f t="shared" si="15"/>
        <v>0</v>
      </c>
      <c r="Q92" s="7">
        <f t="shared" si="15"/>
        <v>0</v>
      </c>
      <c r="R92" s="7">
        <f t="shared" si="15"/>
        <v>0</v>
      </c>
      <c r="S92" s="7">
        <f t="shared" si="15"/>
        <v>0</v>
      </c>
      <c r="T92" s="7">
        <f t="shared" si="15"/>
        <v>0</v>
      </c>
      <c r="U92" s="7">
        <f t="shared" si="15"/>
        <v>0</v>
      </c>
      <c r="V92" s="7">
        <f t="shared" si="15"/>
        <v>0</v>
      </c>
      <c r="X92" s="61">
        <f>X93+X97</f>
        <v>4581.813</v>
      </c>
      <c r="Y92" s="80">
        <f t="shared" si="11"/>
        <v>25.794865587614357</v>
      </c>
      <c r="Z92" s="83"/>
    </row>
    <row r="93" spans="1:26" s="23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62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62">
        <f>X94+X95+X96</f>
        <v>4580.313</v>
      </c>
      <c r="Y93" s="80">
        <f t="shared" si="11"/>
        <v>25.950487813169254</v>
      </c>
      <c r="Z93" s="83"/>
    </row>
    <row r="94" spans="1:26" s="23" customFormat="1" ht="31.5" outlineLevel="5">
      <c r="A94" s="32" t="s">
        <v>244</v>
      </c>
      <c r="B94" s="33" t="s">
        <v>71</v>
      </c>
      <c r="C94" s="33" t="s">
        <v>255</v>
      </c>
      <c r="D94" s="33" t="s">
        <v>92</v>
      </c>
      <c r="E94" s="33"/>
      <c r="F94" s="63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63">
        <v>3513.791</v>
      </c>
      <c r="Y94" s="80">
        <f t="shared" si="11"/>
        <v>25.923045143013123</v>
      </c>
      <c r="Z94" s="83"/>
    </row>
    <row r="95" spans="1:26" s="23" customFormat="1" ht="47.25" outlineLevel="5">
      <c r="A95" s="32" t="s">
        <v>249</v>
      </c>
      <c r="B95" s="33" t="s">
        <v>71</v>
      </c>
      <c r="C95" s="33" t="s">
        <v>255</v>
      </c>
      <c r="D95" s="33" t="s">
        <v>93</v>
      </c>
      <c r="E95" s="33"/>
      <c r="F95" s="63">
        <v>2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89"/>
      <c r="X95" s="63">
        <v>0</v>
      </c>
      <c r="Y95" s="80">
        <f t="shared" si="11"/>
        <v>0</v>
      </c>
      <c r="Z95" s="83"/>
    </row>
    <row r="96" spans="1:26" s="23" customFormat="1" ht="47.25" outlineLevel="5">
      <c r="A96" s="32" t="s">
        <v>245</v>
      </c>
      <c r="B96" s="33" t="s">
        <v>71</v>
      </c>
      <c r="C96" s="33" t="s">
        <v>255</v>
      </c>
      <c r="D96" s="33" t="s">
        <v>246</v>
      </c>
      <c r="E96" s="33"/>
      <c r="F96" s="63">
        <v>4093.5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89"/>
      <c r="X96" s="63">
        <v>1066.522</v>
      </c>
      <c r="Y96" s="80">
        <f t="shared" si="11"/>
        <v>26.054036887748865</v>
      </c>
      <c r="Z96" s="83"/>
    </row>
    <row r="97" spans="1:26" s="23" customFormat="1" ht="31.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62">
        <f>F98</f>
        <v>112.3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89"/>
      <c r="X97" s="62">
        <f>X98</f>
        <v>1.5</v>
      </c>
      <c r="Y97" s="80">
        <f t="shared" si="11"/>
        <v>1.3357079252003563</v>
      </c>
      <c r="Z97" s="83"/>
    </row>
    <row r="98" spans="1:26" s="23" customFormat="1" ht="31.5" outlineLevel="5">
      <c r="A98" s="32" t="s">
        <v>98</v>
      </c>
      <c r="B98" s="33" t="s">
        <v>71</v>
      </c>
      <c r="C98" s="33" t="s">
        <v>255</v>
      </c>
      <c r="D98" s="33" t="s">
        <v>99</v>
      </c>
      <c r="E98" s="33"/>
      <c r="F98" s="63">
        <v>112.3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89"/>
      <c r="X98" s="63">
        <v>1.5</v>
      </c>
      <c r="Y98" s="80">
        <f t="shared" si="11"/>
        <v>1.3357079252003563</v>
      </c>
      <c r="Z98" s="83"/>
    </row>
    <row r="99" spans="1:26" s="23" customFormat="1" ht="15.75" customHeight="1" outlineLevel="4">
      <c r="A99" s="34" t="s">
        <v>138</v>
      </c>
      <c r="B99" s="17" t="s">
        <v>71</v>
      </c>
      <c r="C99" s="17" t="s">
        <v>257</v>
      </c>
      <c r="D99" s="17" t="s">
        <v>5</v>
      </c>
      <c r="E99" s="17"/>
      <c r="F99" s="61">
        <f>F100+F101+F102</f>
        <v>0</v>
      </c>
      <c r="G99" s="7">
        <f aca="true" t="shared" si="16" ref="G99:V99">G100</f>
        <v>0</v>
      </c>
      <c r="H99" s="7">
        <f t="shared" si="16"/>
        <v>0</v>
      </c>
      <c r="I99" s="7">
        <f t="shared" si="16"/>
        <v>0</v>
      </c>
      <c r="J99" s="7">
        <f t="shared" si="16"/>
        <v>0</v>
      </c>
      <c r="K99" s="7">
        <f t="shared" si="16"/>
        <v>0</v>
      </c>
      <c r="L99" s="7">
        <f t="shared" si="16"/>
        <v>0</v>
      </c>
      <c r="M99" s="7">
        <f t="shared" si="16"/>
        <v>0</v>
      </c>
      <c r="N99" s="7">
        <f t="shared" si="16"/>
        <v>0</v>
      </c>
      <c r="O99" s="7">
        <f t="shared" si="16"/>
        <v>0</v>
      </c>
      <c r="P99" s="7">
        <f t="shared" si="16"/>
        <v>0</v>
      </c>
      <c r="Q99" s="7">
        <f t="shared" si="16"/>
        <v>0</v>
      </c>
      <c r="R99" s="7">
        <f t="shared" si="16"/>
        <v>0</v>
      </c>
      <c r="S99" s="7">
        <f t="shared" si="16"/>
        <v>0</v>
      </c>
      <c r="T99" s="7">
        <f t="shared" si="16"/>
        <v>0</v>
      </c>
      <c r="U99" s="7">
        <f t="shared" si="16"/>
        <v>0</v>
      </c>
      <c r="V99" s="7">
        <f t="shared" si="16"/>
        <v>0</v>
      </c>
      <c r="X99" s="61">
        <f>X100+X101+X102</f>
        <v>68.919</v>
      </c>
      <c r="Y99" s="80">
        <v>0</v>
      </c>
      <c r="Z99" s="83"/>
    </row>
    <row r="100" spans="1:26" s="23" customFormat="1" ht="15.75" outlineLevel="5">
      <c r="A100" s="72" t="s">
        <v>110</v>
      </c>
      <c r="B100" s="71" t="s">
        <v>71</v>
      </c>
      <c r="C100" s="71" t="s">
        <v>257</v>
      </c>
      <c r="D100" s="71" t="s">
        <v>217</v>
      </c>
      <c r="E100" s="71"/>
      <c r="F100" s="73">
        <v>0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3"/>
      <c r="X100" s="73">
        <v>18.5</v>
      </c>
      <c r="Y100" s="80">
        <v>0</v>
      </c>
      <c r="Z100" s="83"/>
    </row>
    <row r="101" spans="1:26" s="23" customFormat="1" ht="15.75" outlineLevel="5">
      <c r="A101" s="72" t="s">
        <v>103</v>
      </c>
      <c r="B101" s="71" t="s">
        <v>71</v>
      </c>
      <c r="C101" s="71" t="s">
        <v>257</v>
      </c>
      <c r="D101" s="71" t="s">
        <v>105</v>
      </c>
      <c r="E101" s="71"/>
      <c r="F101" s="73">
        <v>0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3"/>
      <c r="X101" s="73">
        <v>0</v>
      </c>
      <c r="Y101" s="80">
        <v>0</v>
      </c>
      <c r="Z101" s="83"/>
    </row>
    <row r="102" spans="1:26" s="23" customFormat="1" ht="15.75" outlineLevel="5">
      <c r="A102" s="72" t="s">
        <v>355</v>
      </c>
      <c r="B102" s="71" t="s">
        <v>71</v>
      </c>
      <c r="C102" s="71" t="s">
        <v>257</v>
      </c>
      <c r="D102" s="71" t="s">
        <v>354</v>
      </c>
      <c r="E102" s="71"/>
      <c r="F102" s="73">
        <v>0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3"/>
      <c r="X102" s="73">
        <v>50.419</v>
      </c>
      <c r="Y102" s="80">
        <v>0</v>
      </c>
      <c r="Z102" s="83"/>
    </row>
    <row r="103" spans="1:26" s="23" customFormat="1" ht="31.5" outlineLevel="6">
      <c r="A103" s="34" t="s">
        <v>139</v>
      </c>
      <c r="B103" s="17" t="s">
        <v>71</v>
      </c>
      <c r="C103" s="17" t="s">
        <v>262</v>
      </c>
      <c r="D103" s="17" t="s">
        <v>5</v>
      </c>
      <c r="E103" s="17"/>
      <c r="F103" s="61">
        <f>F104+F108+F110</f>
        <v>22028.2</v>
      </c>
      <c r="G103" s="61">
        <f aca="true" t="shared" si="17" ref="G103:V103">G104</f>
        <v>0</v>
      </c>
      <c r="H103" s="61">
        <f t="shared" si="17"/>
        <v>0</v>
      </c>
      <c r="I103" s="61">
        <f t="shared" si="17"/>
        <v>0</v>
      </c>
      <c r="J103" s="61">
        <f t="shared" si="17"/>
        <v>0</v>
      </c>
      <c r="K103" s="61">
        <f t="shared" si="17"/>
        <v>0</v>
      </c>
      <c r="L103" s="61">
        <f t="shared" si="17"/>
        <v>0</v>
      </c>
      <c r="M103" s="61">
        <f t="shared" si="17"/>
        <v>0</v>
      </c>
      <c r="N103" s="61">
        <f t="shared" si="17"/>
        <v>0</v>
      </c>
      <c r="O103" s="61">
        <f t="shared" si="17"/>
        <v>0</v>
      </c>
      <c r="P103" s="61">
        <f t="shared" si="17"/>
        <v>0</v>
      </c>
      <c r="Q103" s="61">
        <f t="shared" si="17"/>
        <v>0</v>
      </c>
      <c r="R103" s="61">
        <f t="shared" si="17"/>
        <v>0</v>
      </c>
      <c r="S103" s="61">
        <f t="shared" si="17"/>
        <v>0</v>
      </c>
      <c r="T103" s="61">
        <f t="shared" si="17"/>
        <v>0</v>
      </c>
      <c r="U103" s="61">
        <f t="shared" si="17"/>
        <v>0</v>
      </c>
      <c r="V103" s="61">
        <f t="shared" si="17"/>
        <v>0</v>
      </c>
      <c r="W103" s="89"/>
      <c r="X103" s="61">
        <f>X104+X108+X110</f>
        <v>5968.222000000001</v>
      </c>
      <c r="Y103" s="80">
        <f t="shared" si="11"/>
        <v>27.09355280958045</v>
      </c>
      <c r="Z103" s="83"/>
    </row>
    <row r="104" spans="1:26" s="23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62">
        <f>F105+F106+F107</f>
        <v>13978.2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89"/>
      <c r="X104" s="62">
        <f>X105+X106+X107</f>
        <v>3450.1620000000003</v>
      </c>
      <c r="Y104" s="80">
        <f t="shared" si="11"/>
        <v>24.682448383912092</v>
      </c>
      <c r="Z104" s="83"/>
    </row>
    <row r="105" spans="1:26" s="23" customFormat="1" ht="15.75" outlineLevel="6">
      <c r="A105" s="32" t="s">
        <v>243</v>
      </c>
      <c r="B105" s="33" t="s">
        <v>71</v>
      </c>
      <c r="C105" s="33" t="s">
        <v>262</v>
      </c>
      <c r="D105" s="33" t="s">
        <v>113</v>
      </c>
      <c r="E105" s="33"/>
      <c r="F105" s="63">
        <v>10971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89"/>
      <c r="X105" s="63">
        <v>2691.777</v>
      </c>
      <c r="Y105" s="80">
        <f t="shared" si="11"/>
        <v>24.535384194695105</v>
      </c>
      <c r="Z105" s="83"/>
    </row>
    <row r="106" spans="1:26" s="23" customFormat="1" ht="31.5" outlineLevel="6">
      <c r="A106" s="32" t="s">
        <v>250</v>
      </c>
      <c r="B106" s="33" t="s">
        <v>71</v>
      </c>
      <c r="C106" s="33" t="s">
        <v>262</v>
      </c>
      <c r="D106" s="33" t="s">
        <v>114</v>
      </c>
      <c r="E106" s="33"/>
      <c r="F106" s="63">
        <v>0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89"/>
      <c r="X106" s="63">
        <v>0</v>
      </c>
      <c r="Y106" s="80">
        <v>0</v>
      </c>
      <c r="Z106" s="83"/>
    </row>
    <row r="107" spans="1:26" s="23" customFormat="1" ht="47.25" outlineLevel="6">
      <c r="A107" s="32" t="s">
        <v>247</v>
      </c>
      <c r="B107" s="33" t="s">
        <v>71</v>
      </c>
      <c r="C107" s="33" t="s">
        <v>262</v>
      </c>
      <c r="D107" s="33" t="s">
        <v>248</v>
      </c>
      <c r="E107" s="33"/>
      <c r="F107" s="63">
        <v>3007.2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89"/>
      <c r="X107" s="63">
        <v>758.385</v>
      </c>
      <c r="Y107" s="80">
        <f t="shared" si="11"/>
        <v>25.2189744612929</v>
      </c>
      <c r="Z107" s="83"/>
    </row>
    <row r="108" spans="1:26" s="23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62">
        <f>F109</f>
        <v>7769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89"/>
      <c r="X108" s="62">
        <f>X109</f>
        <v>2454.931</v>
      </c>
      <c r="Y108" s="80">
        <f t="shared" si="11"/>
        <v>31.599060368129745</v>
      </c>
      <c r="Z108" s="83"/>
    </row>
    <row r="109" spans="1:26" s="23" customFormat="1" ht="31.5" outlineLevel="6">
      <c r="A109" s="32" t="s">
        <v>98</v>
      </c>
      <c r="B109" s="33" t="s">
        <v>71</v>
      </c>
      <c r="C109" s="33" t="s">
        <v>262</v>
      </c>
      <c r="D109" s="33" t="s">
        <v>99</v>
      </c>
      <c r="E109" s="33"/>
      <c r="F109" s="63">
        <v>7769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89"/>
      <c r="X109" s="63">
        <v>2454.931</v>
      </c>
      <c r="Y109" s="80">
        <f t="shared" si="11"/>
        <v>31.599060368129745</v>
      </c>
      <c r="Z109" s="83"/>
    </row>
    <row r="110" spans="1:26" s="23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62">
        <f>F111+F112+F113</f>
        <v>281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89"/>
      <c r="X110" s="62">
        <f>X111+X112+X113</f>
        <v>63.129</v>
      </c>
      <c r="Y110" s="80">
        <f t="shared" si="11"/>
        <v>22.465836298932384</v>
      </c>
      <c r="Z110" s="83"/>
    </row>
    <row r="111" spans="1:26" s="23" customFormat="1" ht="22.5" customHeight="1" outlineLevel="6">
      <c r="A111" s="32" t="s">
        <v>102</v>
      </c>
      <c r="B111" s="33" t="s">
        <v>71</v>
      </c>
      <c r="C111" s="33" t="s">
        <v>262</v>
      </c>
      <c r="D111" s="33" t="s">
        <v>104</v>
      </c>
      <c r="E111" s="33"/>
      <c r="F111" s="63">
        <v>252</v>
      </c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89"/>
      <c r="X111" s="63">
        <v>60.608</v>
      </c>
      <c r="Y111" s="80">
        <f t="shared" si="11"/>
        <v>24.05079365079365</v>
      </c>
      <c r="Z111" s="83"/>
    </row>
    <row r="112" spans="1:26" s="23" customFormat="1" ht="15.75" outlineLevel="6">
      <c r="A112" s="32" t="s">
        <v>103</v>
      </c>
      <c r="B112" s="33" t="s">
        <v>71</v>
      </c>
      <c r="C112" s="33" t="s">
        <v>262</v>
      </c>
      <c r="D112" s="33" t="s">
        <v>105</v>
      </c>
      <c r="E112" s="33"/>
      <c r="F112" s="63">
        <v>21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89"/>
      <c r="X112" s="63">
        <v>0</v>
      </c>
      <c r="Y112" s="80">
        <f t="shared" si="11"/>
        <v>0</v>
      </c>
      <c r="Z112" s="83"/>
    </row>
    <row r="113" spans="1:26" s="23" customFormat="1" ht="15.75" outlineLevel="6">
      <c r="A113" s="32" t="s">
        <v>355</v>
      </c>
      <c r="B113" s="33" t="s">
        <v>71</v>
      </c>
      <c r="C113" s="33" t="s">
        <v>262</v>
      </c>
      <c r="D113" s="33" t="s">
        <v>354</v>
      </c>
      <c r="E113" s="33"/>
      <c r="F113" s="63">
        <v>8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89"/>
      <c r="X113" s="63">
        <v>2.521</v>
      </c>
      <c r="Y113" s="80">
        <f t="shared" si="11"/>
        <v>31.5125</v>
      </c>
      <c r="Z113" s="83"/>
    </row>
    <row r="114" spans="1:26" s="23" customFormat="1" ht="31.5" outlineLevel="6">
      <c r="A114" s="45" t="s">
        <v>140</v>
      </c>
      <c r="B114" s="17" t="s">
        <v>71</v>
      </c>
      <c r="C114" s="17" t="s">
        <v>263</v>
      </c>
      <c r="D114" s="17" t="s">
        <v>5</v>
      </c>
      <c r="E114" s="17"/>
      <c r="F114" s="61">
        <f>F115+F119</f>
        <v>1090.057</v>
      </c>
      <c r="G114" s="60">
        <f aca="true" t="shared" si="18" ref="G114:V114">G115</f>
        <v>0</v>
      </c>
      <c r="H114" s="60">
        <f t="shared" si="18"/>
        <v>0</v>
      </c>
      <c r="I114" s="60">
        <f t="shared" si="18"/>
        <v>0</v>
      </c>
      <c r="J114" s="60">
        <f t="shared" si="18"/>
        <v>0</v>
      </c>
      <c r="K114" s="60">
        <f t="shared" si="18"/>
        <v>0</v>
      </c>
      <c r="L114" s="60">
        <f t="shared" si="18"/>
        <v>0</v>
      </c>
      <c r="M114" s="60">
        <f t="shared" si="18"/>
        <v>0</v>
      </c>
      <c r="N114" s="60">
        <f t="shared" si="18"/>
        <v>0</v>
      </c>
      <c r="O114" s="60">
        <f t="shared" si="18"/>
        <v>0</v>
      </c>
      <c r="P114" s="60">
        <f t="shared" si="18"/>
        <v>0</v>
      </c>
      <c r="Q114" s="60">
        <f t="shared" si="18"/>
        <v>0</v>
      </c>
      <c r="R114" s="60">
        <f t="shared" si="18"/>
        <v>0</v>
      </c>
      <c r="S114" s="60">
        <f t="shared" si="18"/>
        <v>0</v>
      </c>
      <c r="T114" s="60">
        <f t="shared" si="18"/>
        <v>0</v>
      </c>
      <c r="U114" s="60">
        <f t="shared" si="18"/>
        <v>0</v>
      </c>
      <c r="V114" s="60">
        <f t="shared" si="18"/>
        <v>0</v>
      </c>
      <c r="W114" s="89"/>
      <c r="X114" s="61">
        <f>X115+X119</f>
        <v>210.164</v>
      </c>
      <c r="Y114" s="80">
        <f t="shared" si="11"/>
        <v>19.280092692400487</v>
      </c>
      <c r="Z114" s="83"/>
    </row>
    <row r="115" spans="1:26" s="23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62">
        <f>F116+F117+F118</f>
        <v>1020.377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89"/>
      <c r="X115" s="62">
        <f>X116+X117+X118</f>
        <v>206.27599999999998</v>
      </c>
      <c r="Y115" s="80">
        <f t="shared" si="11"/>
        <v>20.215665386420902</v>
      </c>
      <c r="Z115" s="83"/>
    </row>
    <row r="116" spans="1:26" s="23" customFormat="1" ht="31.5" outlineLevel="6">
      <c r="A116" s="32" t="s">
        <v>244</v>
      </c>
      <c r="B116" s="33" t="s">
        <v>71</v>
      </c>
      <c r="C116" s="33" t="s">
        <v>263</v>
      </c>
      <c r="D116" s="33" t="s">
        <v>92</v>
      </c>
      <c r="E116" s="33"/>
      <c r="F116" s="63">
        <v>785.555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X116" s="63">
        <v>171.706</v>
      </c>
      <c r="Y116" s="80">
        <f t="shared" si="11"/>
        <v>21.85792210602695</v>
      </c>
      <c r="Z116" s="83"/>
    </row>
    <row r="117" spans="1:26" s="23" customFormat="1" ht="47.25" outlineLevel="6">
      <c r="A117" s="32" t="s">
        <v>249</v>
      </c>
      <c r="B117" s="33" t="s">
        <v>71</v>
      </c>
      <c r="C117" s="33" t="s">
        <v>263</v>
      </c>
      <c r="D117" s="33" t="s">
        <v>93</v>
      </c>
      <c r="E117" s="33"/>
      <c r="F117" s="63">
        <v>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X117" s="63">
        <v>0</v>
      </c>
      <c r="Y117" s="80">
        <v>0</v>
      </c>
      <c r="Z117" s="83"/>
    </row>
    <row r="118" spans="1:26" s="23" customFormat="1" ht="47.25" outlineLevel="6">
      <c r="A118" s="32" t="s">
        <v>245</v>
      </c>
      <c r="B118" s="33" t="s">
        <v>71</v>
      </c>
      <c r="C118" s="33" t="s">
        <v>263</v>
      </c>
      <c r="D118" s="33" t="s">
        <v>246</v>
      </c>
      <c r="E118" s="33"/>
      <c r="F118" s="63">
        <v>234.822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X118" s="63">
        <v>34.57</v>
      </c>
      <c r="Y118" s="80">
        <f t="shared" si="11"/>
        <v>14.721789270170596</v>
      </c>
      <c r="Z118" s="83"/>
    </row>
    <row r="119" spans="1:26" s="23" customFormat="1" ht="31.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62">
        <f>F120</f>
        <v>69.68</v>
      </c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89"/>
      <c r="X119" s="62">
        <f>X120</f>
        <v>3.888</v>
      </c>
      <c r="Y119" s="80">
        <f t="shared" si="11"/>
        <v>5.5797933409873695</v>
      </c>
      <c r="Z119" s="83"/>
    </row>
    <row r="120" spans="1:26" s="23" customFormat="1" ht="31.5" outlineLevel="6">
      <c r="A120" s="32" t="s">
        <v>98</v>
      </c>
      <c r="B120" s="33" t="s">
        <v>71</v>
      </c>
      <c r="C120" s="33" t="s">
        <v>263</v>
      </c>
      <c r="D120" s="33" t="s">
        <v>99</v>
      </c>
      <c r="E120" s="33"/>
      <c r="F120" s="63">
        <v>69.68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X120" s="63">
        <v>3.888</v>
      </c>
      <c r="Y120" s="80">
        <f t="shared" si="11"/>
        <v>5.5797933409873695</v>
      </c>
      <c r="Z120" s="83"/>
    </row>
    <row r="121" spans="1:26" s="23" customFormat="1" ht="31.5" outlineLevel="6">
      <c r="A121" s="45" t="s">
        <v>141</v>
      </c>
      <c r="B121" s="17" t="s">
        <v>71</v>
      </c>
      <c r="C121" s="17" t="s">
        <v>264</v>
      </c>
      <c r="D121" s="17" t="s">
        <v>5</v>
      </c>
      <c r="E121" s="17"/>
      <c r="F121" s="61">
        <f>F122+F126</f>
        <v>582.2869999999999</v>
      </c>
      <c r="G121" s="10">
        <f aca="true" t="shared" si="19" ref="G121:V121">G122</f>
        <v>0</v>
      </c>
      <c r="H121" s="10">
        <f t="shared" si="19"/>
        <v>0</v>
      </c>
      <c r="I121" s="10">
        <f t="shared" si="19"/>
        <v>0</v>
      </c>
      <c r="J121" s="10">
        <f t="shared" si="19"/>
        <v>0</v>
      </c>
      <c r="K121" s="10">
        <f t="shared" si="19"/>
        <v>0</v>
      </c>
      <c r="L121" s="10">
        <f t="shared" si="19"/>
        <v>0</v>
      </c>
      <c r="M121" s="10">
        <f t="shared" si="19"/>
        <v>0</v>
      </c>
      <c r="N121" s="10">
        <f t="shared" si="19"/>
        <v>0</v>
      </c>
      <c r="O121" s="10">
        <f t="shared" si="19"/>
        <v>0</v>
      </c>
      <c r="P121" s="10">
        <f t="shared" si="19"/>
        <v>0</v>
      </c>
      <c r="Q121" s="10">
        <f t="shared" si="19"/>
        <v>0</v>
      </c>
      <c r="R121" s="10">
        <f t="shared" si="19"/>
        <v>0</v>
      </c>
      <c r="S121" s="10">
        <f t="shared" si="19"/>
        <v>0</v>
      </c>
      <c r="T121" s="10">
        <f t="shared" si="19"/>
        <v>0</v>
      </c>
      <c r="U121" s="10">
        <f t="shared" si="19"/>
        <v>0</v>
      </c>
      <c r="V121" s="10">
        <f t="shared" si="19"/>
        <v>0</v>
      </c>
      <c r="X121" s="61">
        <f>X122+X126</f>
        <v>115.602</v>
      </c>
      <c r="Y121" s="80">
        <f t="shared" si="11"/>
        <v>19.85309649708821</v>
      </c>
      <c r="Z121" s="83"/>
    </row>
    <row r="122" spans="1:26" s="23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62">
        <f>F123+F124+F125</f>
        <v>547.636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X122" s="62">
        <f>X123+X124+X125</f>
        <v>109.342</v>
      </c>
      <c r="Y122" s="80">
        <f t="shared" si="11"/>
        <v>19.966181916455454</v>
      </c>
      <c r="Z122" s="83"/>
    </row>
    <row r="123" spans="1:26" s="23" customFormat="1" ht="31.5" outlineLevel="6">
      <c r="A123" s="32" t="s">
        <v>244</v>
      </c>
      <c r="B123" s="33" t="s">
        <v>71</v>
      </c>
      <c r="C123" s="33" t="s">
        <v>264</v>
      </c>
      <c r="D123" s="33" t="s">
        <v>92</v>
      </c>
      <c r="E123" s="33"/>
      <c r="F123" s="63">
        <v>421.539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X123" s="63">
        <v>91.017</v>
      </c>
      <c r="Y123" s="80">
        <f t="shared" si="11"/>
        <v>21.591596507084752</v>
      </c>
      <c r="Z123" s="83"/>
    </row>
    <row r="124" spans="1:26" s="23" customFormat="1" ht="47.25" outlineLevel="6">
      <c r="A124" s="32" t="s">
        <v>249</v>
      </c>
      <c r="B124" s="33" t="s">
        <v>71</v>
      </c>
      <c r="C124" s="33" t="s">
        <v>264</v>
      </c>
      <c r="D124" s="33" t="s">
        <v>93</v>
      </c>
      <c r="E124" s="33"/>
      <c r="F124" s="63">
        <v>0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63">
        <v>0</v>
      </c>
      <c r="Y124" s="80">
        <v>0</v>
      </c>
      <c r="Z124" s="83"/>
    </row>
    <row r="125" spans="1:26" s="23" customFormat="1" ht="47.25" outlineLevel="6">
      <c r="A125" s="32" t="s">
        <v>245</v>
      </c>
      <c r="B125" s="33" t="s">
        <v>71</v>
      </c>
      <c r="C125" s="33" t="s">
        <v>264</v>
      </c>
      <c r="D125" s="33" t="s">
        <v>246</v>
      </c>
      <c r="E125" s="33"/>
      <c r="F125" s="63">
        <v>126.097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X125" s="63">
        <v>18.325</v>
      </c>
      <c r="Y125" s="80">
        <f t="shared" si="11"/>
        <v>14.53246310380104</v>
      </c>
      <c r="Z125" s="83"/>
    </row>
    <row r="126" spans="1:26" s="23" customFormat="1" ht="31.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62">
        <f>F127</f>
        <v>34.651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X126" s="62">
        <f>X127</f>
        <v>6.26</v>
      </c>
      <c r="Y126" s="80">
        <f t="shared" si="11"/>
        <v>18.06585668523275</v>
      </c>
      <c r="Z126" s="83"/>
    </row>
    <row r="127" spans="1:26" s="23" customFormat="1" ht="31.5" outlineLevel="6">
      <c r="A127" s="32" t="s">
        <v>98</v>
      </c>
      <c r="B127" s="33" t="s">
        <v>71</v>
      </c>
      <c r="C127" s="33" t="s">
        <v>264</v>
      </c>
      <c r="D127" s="33" t="s">
        <v>99</v>
      </c>
      <c r="E127" s="33"/>
      <c r="F127" s="63">
        <v>34.651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X127" s="63">
        <v>6.26</v>
      </c>
      <c r="Y127" s="80">
        <f t="shared" si="11"/>
        <v>18.06585668523275</v>
      </c>
      <c r="Z127" s="83"/>
    </row>
    <row r="128" spans="1:26" s="23" customFormat="1" ht="31.5" outlineLevel="6">
      <c r="A128" s="45" t="s">
        <v>142</v>
      </c>
      <c r="B128" s="17" t="s">
        <v>71</v>
      </c>
      <c r="C128" s="17" t="s">
        <v>265</v>
      </c>
      <c r="D128" s="17" t="s">
        <v>5</v>
      </c>
      <c r="E128" s="17"/>
      <c r="F128" s="61">
        <f>F129+F132</f>
        <v>708.062</v>
      </c>
      <c r="G128" s="10">
        <f aca="true" t="shared" si="20" ref="G128:V128">G129</f>
        <v>0</v>
      </c>
      <c r="H128" s="10">
        <f t="shared" si="20"/>
        <v>0</v>
      </c>
      <c r="I128" s="10">
        <f t="shared" si="20"/>
        <v>0</v>
      </c>
      <c r="J128" s="10">
        <f t="shared" si="20"/>
        <v>0</v>
      </c>
      <c r="K128" s="10">
        <f t="shared" si="20"/>
        <v>0</v>
      </c>
      <c r="L128" s="10">
        <f t="shared" si="20"/>
        <v>0</v>
      </c>
      <c r="M128" s="10">
        <f t="shared" si="20"/>
        <v>0</v>
      </c>
      <c r="N128" s="10">
        <f t="shared" si="20"/>
        <v>0</v>
      </c>
      <c r="O128" s="10">
        <f t="shared" si="20"/>
        <v>0</v>
      </c>
      <c r="P128" s="10">
        <f t="shared" si="20"/>
        <v>0</v>
      </c>
      <c r="Q128" s="10">
        <f t="shared" si="20"/>
        <v>0</v>
      </c>
      <c r="R128" s="10">
        <f t="shared" si="20"/>
        <v>0</v>
      </c>
      <c r="S128" s="10">
        <f t="shared" si="20"/>
        <v>0</v>
      </c>
      <c r="T128" s="10">
        <f t="shared" si="20"/>
        <v>0</v>
      </c>
      <c r="U128" s="10">
        <f t="shared" si="20"/>
        <v>0</v>
      </c>
      <c r="V128" s="10">
        <f t="shared" si="20"/>
        <v>0</v>
      </c>
      <c r="X128" s="61">
        <f>X129+X132</f>
        <v>180.89000000000001</v>
      </c>
      <c r="Y128" s="80">
        <f t="shared" si="11"/>
        <v>25.54719784425658</v>
      </c>
      <c r="Z128" s="83"/>
    </row>
    <row r="129" spans="1:26" s="23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62">
        <f>F130+F131</f>
        <v>679.162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X129" s="62">
        <f>X130+X131</f>
        <v>177.68</v>
      </c>
      <c r="Y129" s="80">
        <f t="shared" si="11"/>
        <v>26.161652153683512</v>
      </c>
      <c r="Z129" s="83"/>
    </row>
    <row r="130" spans="1:26" s="23" customFormat="1" ht="31.5" outlineLevel="6">
      <c r="A130" s="32" t="s">
        <v>244</v>
      </c>
      <c r="B130" s="33" t="s">
        <v>71</v>
      </c>
      <c r="C130" s="33" t="s">
        <v>265</v>
      </c>
      <c r="D130" s="33" t="s">
        <v>92</v>
      </c>
      <c r="E130" s="36"/>
      <c r="F130" s="63">
        <v>522.533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X130" s="63">
        <v>154.095</v>
      </c>
      <c r="Y130" s="80">
        <f t="shared" si="11"/>
        <v>29.490003502171152</v>
      </c>
      <c r="Z130" s="83"/>
    </row>
    <row r="131" spans="1:26" s="23" customFormat="1" ht="47.25" outlineLevel="6">
      <c r="A131" s="32" t="s">
        <v>245</v>
      </c>
      <c r="B131" s="33" t="s">
        <v>71</v>
      </c>
      <c r="C131" s="33" t="s">
        <v>265</v>
      </c>
      <c r="D131" s="33" t="s">
        <v>246</v>
      </c>
      <c r="E131" s="36"/>
      <c r="F131" s="63">
        <v>156.629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X131" s="63">
        <v>23.585</v>
      </c>
      <c r="Y131" s="80">
        <f t="shared" si="11"/>
        <v>15.05787561690364</v>
      </c>
      <c r="Z131" s="83"/>
    </row>
    <row r="132" spans="1:26" s="23" customFormat="1" ht="31.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31"/>
      <c r="F132" s="62">
        <f>F133</f>
        <v>28.9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X132" s="62">
        <f>X133</f>
        <v>3.21</v>
      </c>
      <c r="Y132" s="80">
        <f t="shared" si="11"/>
        <v>11.10726643598616</v>
      </c>
      <c r="Z132" s="83"/>
    </row>
    <row r="133" spans="1:26" s="23" customFormat="1" ht="31.5" outlineLevel="6">
      <c r="A133" s="32" t="s">
        <v>98</v>
      </c>
      <c r="B133" s="33" t="s">
        <v>71</v>
      </c>
      <c r="C133" s="33" t="s">
        <v>265</v>
      </c>
      <c r="D133" s="33" t="s">
        <v>99</v>
      </c>
      <c r="E133" s="36"/>
      <c r="F133" s="63">
        <v>28.9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X133" s="63">
        <v>3.21</v>
      </c>
      <c r="Y133" s="80">
        <f t="shared" si="11"/>
        <v>11.10726643598616</v>
      </c>
      <c r="Z133" s="83"/>
    </row>
    <row r="134" spans="1:26" s="23" customFormat="1" ht="15.75" outlineLevel="6">
      <c r="A134" s="12" t="s">
        <v>143</v>
      </c>
      <c r="B134" s="9" t="s">
        <v>71</v>
      </c>
      <c r="C134" s="9" t="s">
        <v>251</v>
      </c>
      <c r="D134" s="9" t="s">
        <v>5</v>
      </c>
      <c r="E134" s="9"/>
      <c r="F134" s="60">
        <f>F142+F149+F135+F156+F161+F164+F167</f>
        <v>11768.399000000001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89"/>
      <c r="X134" s="60">
        <f>X142+X149+X135+X156+X161+X164+X167</f>
        <v>1552.088</v>
      </c>
      <c r="Y134" s="80">
        <f t="shared" si="11"/>
        <v>13.18860789815165</v>
      </c>
      <c r="Z134" s="83"/>
    </row>
    <row r="135" spans="1:26" s="23" customFormat="1" ht="47.25" outlineLevel="6">
      <c r="A135" s="45" t="s">
        <v>219</v>
      </c>
      <c r="B135" s="17" t="s">
        <v>71</v>
      </c>
      <c r="C135" s="17" t="s">
        <v>266</v>
      </c>
      <c r="D135" s="17" t="s">
        <v>5</v>
      </c>
      <c r="E135" s="17"/>
      <c r="F135" s="61">
        <f>F136+F139</f>
        <v>30</v>
      </c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89"/>
      <c r="X135" s="61">
        <f>X136+X139</f>
        <v>0</v>
      </c>
      <c r="Y135" s="80">
        <f t="shared" si="11"/>
        <v>0</v>
      </c>
      <c r="Z135" s="83"/>
    </row>
    <row r="136" spans="1:26" s="23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9"/>
      <c r="F136" s="62">
        <f>F137</f>
        <v>0</v>
      </c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89"/>
      <c r="X136" s="62">
        <f>X137</f>
        <v>0</v>
      </c>
      <c r="Y136" s="80">
        <v>0</v>
      </c>
      <c r="Z136" s="83"/>
    </row>
    <row r="137" spans="1:26" s="23" customFormat="1" ht="31.5" outlineLevel="6">
      <c r="A137" s="85" t="s">
        <v>96</v>
      </c>
      <c r="B137" s="86" t="s">
        <v>71</v>
      </c>
      <c r="C137" s="86" t="s">
        <v>267</v>
      </c>
      <c r="D137" s="86" t="s">
        <v>97</v>
      </c>
      <c r="E137" s="86"/>
      <c r="F137" s="92">
        <f>F138</f>
        <v>0</v>
      </c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4"/>
      <c r="X137" s="92">
        <f>X138</f>
        <v>0</v>
      </c>
      <c r="Y137" s="80">
        <v>0</v>
      </c>
      <c r="Z137" s="83"/>
    </row>
    <row r="138" spans="1:26" s="23" customFormat="1" ht="31.5" outlineLevel="6">
      <c r="A138" s="32" t="s">
        <v>98</v>
      </c>
      <c r="B138" s="33" t="s">
        <v>71</v>
      </c>
      <c r="C138" s="33" t="s">
        <v>267</v>
      </c>
      <c r="D138" s="33" t="s">
        <v>99</v>
      </c>
      <c r="E138" s="9"/>
      <c r="F138" s="63">
        <v>0</v>
      </c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89"/>
      <c r="X138" s="63">
        <v>0</v>
      </c>
      <c r="Y138" s="80">
        <v>0</v>
      </c>
      <c r="Z138" s="83"/>
    </row>
    <row r="139" spans="1:26" s="23" customFormat="1" ht="47.2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9"/>
      <c r="F139" s="62">
        <f>F140</f>
        <v>30</v>
      </c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89"/>
      <c r="X139" s="62">
        <f>X140</f>
        <v>0</v>
      </c>
      <c r="Y139" s="80">
        <f aca="true" t="shared" si="21" ref="Y139:Y203">X139/F139*100</f>
        <v>0</v>
      </c>
      <c r="Z139" s="83"/>
    </row>
    <row r="140" spans="1:26" s="23" customFormat="1" ht="31.5" outlineLevel="6">
      <c r="A140" s="85" t="s">
        <v>96</v>
      </c>
      <c r="B140" s="86" t="s">
        <v>71</v>
      </c>
      <c r="C140" s="86" t="s">
        <v>268</v>
      </c>
      <c r="D140" s="86" t="s">
        <v>97</v>
      </c>
      <c r="E140" s="86"/>
      <c r="F140" s="92">
        <f>F141</f>
        <v>30</v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4"/>
      <c r="X140" s="92">
        <f>X141</f>
        <v>0</v>
      </c>
      <c r="Y140" s="80">
        <f t="shared" si="21"/>
        <v>0</v>
      </c>
      <c r="Z140" s="83"/>
    </row>
    <row r="141" spans="1:26" s="23" customFormat="1" ht="31.5" outlineLevel="6">
      <c r="A141" s="32" t="s">
        <v>98</v>
      </c>
      <c r="B141" s="33" t="s">
        <v>71</v>
      </c>
      <c r="C141" s="33" t="s">
        <v>268</v>
      </c>
      <c r="D141" s="33" t="s">
        <v>99</v>
      </c>
      <c r="E141" s="9"/>
      <c r="F141" s="63">
        <v>30</v>
      </c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89"/>
      <c r="X141" s="63">
        <v>0</v>
      </c>
      <c r="Y141" s="80">
        <f t="shared" si="21"/>
        <v>0</v>
      </c>
      <c r="Z141" s="83"/>
    </row>
    <row r="142" spans="1:26" s="23" customFormat="1" ht="15.75" outlineLevel="6">
      <c r="A142" s="34" t="s">
        <v>220</v>
      </c>
      <c r="B142" s="17" t="s">
        <v>71</v>
      </c>
      <c r="C142" s="17" t="s">
        <v>269</v>
      </c>
      <c r="D142" s="17" t="s">
        <v>5</v>
      </c>
      <c r="E142" s="17"/>
      <c r="F142" s="61">
        <f>F143+F146</f>
        <v>50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89"/>
      <c r="X142" s="61">
        <f>X143+X146</f>
        <v>0</v>
      </c>
      <c r="Y142" s="80">
        <f t="shared" si="21"/>
        <v>0</v>
      </c>
      <c r="Z142" s="83"/>
    </row>
    <row r="143" spans="1:26" s="23" customFormat="1" ht="47.2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62">
        <f>F144</f>
        <v>0</v>
      </c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89"/>
      <c r="X143" s="62">
        <f>X144</f>
        <v>0</v>
      </c>
      <c r="Y143" s="80">
        <v>0</v>
      </c>
      <c r="Z143" s="83"/>
    </row>
    <row r="144" spans="1:26" s="23" customFormat="1" ht="31.5" outlineLevel="6">
      <c r="A144" s="85" t="s">
        <v>96</v>
      </c>
      <c r="B144" s="86" t="s">
        <v>71</v>
      </c>
      <c r="C144" s="86" t="s">
        <v>270</v>
      </c>
      <c r="D144" s="86" t="s">
        <v>97</v>
      </c>
      <c r="E144" s="86"/>
      <c r="F144" s="92">
        <f>F145</f>
        <v>0</v>
      </c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4"/>
      <c r="X144" s="92">
        <f>X145</f>
        <v>0</v>
      </c>
      <c r="Y144" s="80">
        <v>0</v>
      </c>
      <c r="Z144" s="83"/>
    </row>
    <row r="145" spans="1:26" s="23" customFormat="1" ht="31.5" outlineLevel="6">
      <c r="A145" s="32" t="s">
        <v>98</v>
      </c>
      <c r="B145" s="33" t="s">
        <v>71</v>
      </c>
      <c r="C145" s="33" t="s">
        <v>270</v>
      </c>
      <c r="D145" s="33" t="s">
        <v>99</v>
      </c>
      <c r="E145" s="33"/>
      <c r="F145" s="63">
        <v>0</v>
      </c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89"/>
      <c r="X145" s="63">
        <v>0</v>
      </c>
      <c r="Y145" s="80">
        <v>0</v>
      </c>
      <c r="Z145" s="83"/>
    </row>
    <row r="146" spans="1:26" s="23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62">
        <f>F147</f>
        <v>50</v>
      </c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89"/>
      <c r="X146" s="62">
        <f>X147</f>
        <v>0</v>
      </c>
      <c r="Y146" s="80">
        <f t="shared" si="21"/>
        <v>0</v>
      </c>
      <c r="Z146" s="83"/>
    </row>
    <row r="147" spans="1:26" s="23" customFormat="1" ht="31.5" outlineLevel="6">
      <c r="A147" s="85" t="s">
        <v>96</v>
      </c>
      <c r="B147" s="86" t="s">
        <v>71</v>
      </c>
      <c r="C147" s="86" t="s">
        <v>271</v>
      </c>
      <c r="D147" s="86" t="s">
        <v>97</v>
      </c>
      <c r="E147" s="86"/>
      <c r="F147" s="92">
        <f>F148</f>
        <v>50</v>
      </c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4"/>
      <c r="X147" s="92">
        <f>X148</f>
        <v>0</v>
      </c>
      <c r="Y147" s="80">
        <f t="shared" si="21"/>
        <v>0</v>
      </c>
      <c r="Z147" s="83"/>
    </row>
    <row r="148" spans="1:26" s="23" customFormat="1" ht="31.5" outlineLevel="6">
      <c r="A148" s="32" t="s">
        <v>98</v>
      </c>
      <c r="B148" s="33" t="s">
        <v>71</v>
      </c>
      <c r="C148" s="33" t="s">
        <v>271</v>
      </c>
      <c r="D148" s="33" t="s">
        <v>99</v>
      </c>
      <c r="E148" s="33"/>
      <c r="F148" s="63">
        <v>50</v>
      </c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89"/>
      <c r="X148" s="63">
        <v>0</v>
      </c>
      <c r="Y148" s="80">
        <f t="shared" si="21"/>
        <v>0</v>
      </c>
      <c r="Z148" s="83"/>
    </row>
    <row r="149" spans="1:26" s="23" customFormat="1" ht="31.5" outlineLevel="6">
      <c r="A149" s="34" t="s">
        <v>221</v>
      </c>
      <c r="B149" s="17" t="s">
        <v>71</v>
      </c>
      <c r="C149" s="17" t="s">
        <v>272</v>
      </c>
      <c r="D149" s="17" t="s">
        <v>5</v>
      </c>
      <c r="E149" s="17"/>
      <c r="F149" s="61">
        <f>F150+F153</f>
        <v>10</v>
      </c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89"/>
      <c r="X149" s="61">
        <f>X150+X153</f>
        <v>0</v>
      </c>
      <c r="Y149" s="80">
        <f t="shared" si="21"/>
        <v>0</v>
      </c>
      <c r="Z149" s="83"/>
    </row>
    <row r="150" spans="1:26" s="23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62">
        <f>F151</f>
        <v>10</v>
      </c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89"/>
      <c r="X150" s="62">
        <f>X151</f>
        <v>0</v>
      </c>
      <c r="Y150" s="80">
        <f t="shared" si="21"/>
        <v>0</v>
      </c>
      <c r="Z150" s="83"/>
    </row>
    <row r="151" spans="1:26" s="23" customFormat="1" ht="31.5" outlineLevel="6">
      <c r="A151" s="85" t="s">
        <v>96</v>
      </c>
      <c r="B151" s="86" t="s">
        <v>71</v>
      </c>
      <c r="C151" s="86" t="s">
        <v>273</v>
      </c>
      <c r="D151" s="86" t="s">
        <v>97</v>
      </c>
      <c r="E151" s="86"/>
      <c r="F151" s="92">
        <f>F152</f>
        <v>10</v>
      </c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4"/>
      <c r="X151" s="92">
        <f>X152</f>
        <v>0</v>
      </c>
      <c r="Y151" s="80">
        <f t="shared" si="21"/>
        <v>0</v>
      </c>
      <c r="Z151" s="83"/>
    </row>
    <row r="152" spans="1:26" s="23" customFormat="1" ht="31.5" outlineLevel="6">
      <c r="A152" s="32" t="s">
        <v>98</v>
      </c>
      <c r="B152" s="33" t="s">
        <v>71</v>
      </c>
      <c r="C152" s="33" t="s">
        <v>273</v>
      </c>
      <c r="D152" s="33" t="s">
        <v>99</v>
      </c>
      <c r="E152" s="33"/>
      <c r="F152" s="63">
        <v>10</v>
      </c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89"/>
      <c r="X152" s="63">
        <v>0</v>
      </c>
      <c r="Y152" s="80">
        <f t="shared" si="21"/>
        <v>0</v>
      </c>
      <c r="Z152" s="83"/>
    </row>
    <row r="153" spans="1:26" s="23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62">
        <f>F154</f>
        <v>0</v>
      </c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89"/>
      <c r="X153" s="62">
        <f>X154</f>
        <v>0</v>
      </c>
      <c r="Y153" s="80">
        <v>0</v>
      </c>
      <c r="Z153" s="83"/>
    </row>
    <row r="154" spans="1:26" s="23" customFormat="1" ht="31.5" outlineLevel="6">
      <c r="A154" s="85" t="s">
        <v>96</v>
      </c>
      <c r="B154" s="86" t="s">
        <v>71</v>
      </c>
      <c r="C154" s="86" t="s">
        <v>357</v>
      </c>
      <c r="D154" s="86" t="s">
        <v>97</v>
      </c>
      <c r="E154" s="86"/>
      <c r="F154" s="92">
        <f>F155</f>
        <v>0</v>
      </c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4"/>
      <c r="X154" s="92">
        <f>X155</f>
        <v>0</v>
      </c>
      <c r="Y154" s="80">
        <v>0</v>
      </c>
      <c r="Z154" s="83"/>
    </row>
    <row r="155" spans="1:26" s="23" customFormat="1" ht="31.5" outlineLevel="6">
      <c r="A155" s="32" t="s">
        <v>98</v>
      </c>
      <c r="B155" s="33" t="s">
        <v>71</v>
      </c>
      <c r="C155" s="33" t="s">
        <v>357</v>
      </c>
      <c r="D155" s="33" t="s">
        <v>99</v>
      </c>
      <c r="E155" s="33"/>
      <c r="F155" s="63">
        <v>0</v>
      </c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89"/>
      <c r="X155" s="63">
        <v>0</v>
      </c>
      <c r="Y155" s="80">
        <v>0</v>
      </c>
      <c r="Z155" s="83"/>
    </row>
    <row r="156" spans="1:26" s="23" customFormat="1" ht="34.5" customHeight="1" outlineLevel="6">
      <c r="A156" s="34" t="s">
        <v>343</v>
      </c>
      <c r="B156" s="17" t="s">
        <v>71</v>
      </c>
      <c r="C156" s="17" t="s">
        <v>347</v>
      </c>
      <c r="D156" s="17" t="s">
        <v>5</v>
      </c>
      <c r="E156" s="17"/>
      <c r="F156" s="61">
        <f>F157+F159</f>
        <v>11548.399000000001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X156" s="61">
        <f>X157+X159</f>
        <v>1546.868</v>
      </c>
      <c r="Y156" s="80">
        <f t="shared" si="21"/>
        <v>13.394653232885354</v>
      </c>
      <c r="Z156" s="83"/>
    </row>
    <row r="157" spans="1:26" s="23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62">
        <f>F158</f>
        <v>4042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X157" s="62">
        <f>X158</f>
        <v>1144</v>
      </c>
      <c r="Y157" s="80">
        <f t="shared" si="21"/>
        <v>28.302820385947552</v>
      </c>
      <c r="Z157" s="83"/>
    </row>
    <row r="158" spans="1:26" s="23" customFormat="1" ht="47.25" outlineLevel="6">
      <c r="A158" s="39" t="s">
        <v>200</v>
      </c>
      <c r="B158" s="33" t="s">
        <v>71</v>
      </c>
      <c r="C158" s="33" t="s">
        <v>366</v>
      </c>
      <c r="D158" s="33" t="s">
        <v>85</v>
      </c>
      <c r="E158" s="33"/>
      <c r="F158" s="63">
        <v>4042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X158" s="63">
        <v>1144</v>
      </c>
      <c r="Y158" s="80">
        <f t="shared" si="21"/>
        <v>28.302820385947552</v>
      </c>
      <c r="Z158" s="83"/>
    </row>
    <row r="159" spans="1:26" s="23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62">
        <f>F160</f>
        <v>7506.399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X159" s="62">
        <f>X160</f>
        <v>402.868</v>
      </c>
      <c r="Y159" s="80">
        <f t="shared" si="21"/>
        <v>5.3669942138700595</v>
      </c>
      <c r="Z159" s="83"/>
    </row>
    <row r="160" spans="1:26" s="23" customFormat="1" ht="47.25" outlineLevel="6">
      <c r="A160" s="39" t="s">
        <v>200</v>
      </c>
      <c r="B160" s="33" t="s">
        <v>71</v>
      </c>
      <c r="C160" s="33" t="s">
        <v>346</v>
      </c>
      <c r="D160" s="33" t="s">
        <v>85</v>
      </c>
      <c r="E160" s="33"/>
      <c r="F160" s="63">
        <v>7506.399</v>
      </c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89"/>
      <c r="X160" s="63">
        <v>402.868</v>
      </c>
      <c r="Y160" s="80">
        <f t="shared" si="21"/>
        <v>5.3669942138700595</v>
      </c>
      <c r="Z160" s="83"/>
    </row>
    <row r="161" spans="1:26" s="23" customFormat="1" ht="31.5" outlineLevel="6">
      <c r="A161" s="34" t="s">
        <v>360</v>
      </c>
      <c r="B161" s="17" t="s">
        <v>71</v>
      </c>
      <c r="C161" s="17" t="s">
        <v>361</v>
      </c>
      <c r="D161" s="17" t="s">
        <v>5</v>
      </c>
      <c r="E161" s="17"/>
      <c r="F161" s="61">
        <f>F162</f>
        <v>20</v>
      </c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89"/>
      <c r="X161" s="61">
        <f>X162</f>
        <v>0</v>
      </c>
      <c r="Y161" s="80">
        <f t="shared" si="21"/>
        <v>0</v>
      </c>
      <c r="Z161" s="83"/>
    </row>
    <row r="162" spans="1:26" s="23" customFormat="1" ht="31.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62">
        <f>F163</f>
        <v>20</v>
      </c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89"/>
      <c r="X162" s="62">
        <f>X163</f>
        <v>0</v>
      </c>
      <c r="Y162" s="80">
        <f t="shared" si="21"/>
        <v>0</v>
      </c>
      <c r="Z162" s="83"/>
    </row>
    <row r="163" spans="1:26" s="23" customFormat="1" ht="31.5" outlineLevel="6">
      <c r="A163" s="39" t="s">
        <v>98</v>
      </c>
      <c r="B163" s="33" t="s">
        <v>71</v>
      </c>
      <c r="C163" s="33" t="s">
        <v>362</v>
      </c>
      <c r="D163" s="33" t="s">
        <v>99</v>
      </c>
      <c r="E163" s="33"/>
      <c r="F163" s="63">
        <v>20</v>
      </c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89"/>
      <c r="X163" s="63">
        <v>0</v>
      </c>
      <c r="Y163" s="80">
        <f t="shared" si="21"/>
        <v>0</v>
      </c>
      <c r="Z163" s="83"/>
    </row>
    <row r="164" spans="1:26" s="23" customFormat="1" ht="47.25" outlineLevel="6">
      <c r="A164" s="34" t="s">
        <v>392</v>
      </c>
      <c r="B164" s="17" t="s">
        <v>71</v>
      </c>
      <c r="C164" s="17" t="s">
        <v>390</v>
      </c>
      <c r="D164" s="17" t="s">
        <v>5</v>
      </c>
      <c r="E164" s="17"/>
      <c r="F164" s="61">
        <f>F165</f>
        <v>10</v>
      </c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89"/>
      <c r="X164" s="61">
        <f>X165</f>
        <v>0</v>
      </c>
      <c r="Y164" s="80">
        <f t="shared" si="21"/>
        <v>0</v>
      </c>
      <c r="Z164" s="83"/>
    </row>
    <row r="165" spans="1:26" s="23" customFormat="1" ht="31.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62">
        <f>F166</f>
        <v>10</v>
      </c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89"/>
      <c r="X165" s="62">
        <f>X166</f>
        <v>0</v>
      </c>
      <c r="Y165" s="80">
        <f t="shared" si="21"/>
        <v>0</v>
      </c>
      <c r="Z165" s="83"/>
    </row>
    <row r="166" spans="1:26" s="23" customFormat="1" ht="31.5" outlineLevel="6">
      <c r="A166" s="39" t="s">
        <v>98</v>
      </c>
      <c r="B166" s="33" t="s">
        <v>71</v>
      </c>
      <c r="C166" s="33" t="s">
        <v>391</v>
      </c>
      <c r="D166" s="33" t="s">
        <v>99</v>
      </c>
      <c r="E166" s="33"/>
      <c r="F166" s="63">
        <v>10</v>
      </c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89"/>
      <c r="X166" s="63">
        <v>0</v>
      </c>
      <c r="Y166" s="80">
        <f t="shared" si="21"/>
        <v>0</v>
      </c>
      <c r="Z166" s="83"/>
    </row>
    <row r="167" spans="1:26" s="23" customFormat="1" ht="47.25" outlineLevel="6">
      <c r="A167" s="34" t="s">
        <v>393</v>
      </c>
      <c r="B167" s="17" t="s">
        <v>71</v>
      </c>
      <c r="C167" s="17" t="s">
        <v>394</v>
      </c>
      <c r="D167" s="17" t="s">
        <v>5</v>
      </c>
      <c r="E167" s="17"/>
      <c r="F167" s="61">
        <f>F168+F170</f>
        <v>100</v>
      </c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89"/>
      <c r="X167" s="61">
        <f>X168+X170</f>
        <v>5.22</v>
      </c>
      <c r="Y167" s="80">
        <f t="shared" si="21"/>
        <v>5.22</v>
      </c>
      <c r="Z167" s="83"/>
    </row>
    <row r="168" spans="1:26" s="23" customFormat="1" ht="31.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62">
        <f>F169</f>
        <v>100</v>
      </c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89"/>
      <c r="X168" s="62">
        <f>X169</f>
        <v>4.52</v>
      </c>
      <c r="Y168" s="80">
        <f t="shared" si="21"/>
        <v>4.52</v>
      </c>
      <c r="Z168" s="83"/>
    </row>
    <row r="169" spans="1:26" s="23" customFormat="1" ht="31.5" outlineLevel="6">
      <c r="A169" s="39" t="s">
        <v>98</v>
      </c>
      <c r="B169" s="33" t="s">
        <v>71</v>
      </c>
      <c r="C169" s="33" t="s">
        <v>395</v>
      </c>
      <c r="D169" s="33" t="s">
        <v>99</v>
      </c>
      <c r="E169" s="33"/>
      <c r="F169" s="63">
        <v>100</v>
      </c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89"/>
      <c r="X169" s="63">
        <v>4.52</v>
      </c>
      <c r="Y169" s="80">
        <f t="shared" si="21"/>
        <v>4.52</v>
      </c>
      <c r="Z169" s="83"/>
    </row>
    <row r="170" spans="1:26" s="23" customFormat="1" ht="15.75" outlineLevel="6">
      <c r="A170" s="42" t="s">
        <v>355</v>
      </c>
      <c r="B170" s="33" t="s">
        <v>71</v>
      </c>
      <c r="C170" s="33" t="s">
        <v>395</v>
      </c>
      <c r="D170" s="33" t="s">
        <v>354</v>
      </c>
      <c r="E170" s="36"/>
      <c r="F170" s="63">
        <v>0</v>
      </c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89"/>
      <c r="X170" s="63">
        <v>0.7</v>
      </c>
      <c r="Y170" s="80">
        <v>0</v>
      </c>
      <c r="Z170" s="83"/>
    </row>
    <row r="171" spans="1:26" s="23" customFormat="1" ht="15.75" outlineLevel="6">
      <c r="A171" s="46" t="s">
        <v>147</v>
      </c>
      <c r="B171" s="28" t="s">
        <v>148</v>
      </c>
      <c r="C171" s="28" t="s">
        <v>251</v>
      </c>
      <c r="D171" s="28" t="s">
        <v>5</v>
      </c>
      <c r="E171" s="30"/>
      <c r="F171" s="66">
        <f>F172</f>
        <v>1638.7</v>
      </c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89"/>
      <c r="X171" s="66">
        <f>X172</f>
        <v>409.675</v>
      </c>
      <c r="Y171" s="80">
        <f t="shared" si="21"/>
        <v>25</v>
      </c>
      <c r="Z171" s="83"/>
    </row>
    <row r="172" spans="1:26" ht="15.75" outlineLevel="6">
      <c r="A172" s="48" t="s">
        <v>83</v>
      </c>
      <c r="B172" s="9" t="s">
        <v>84</v>
      </c>
      <c r="C172" s="9" t="s">
        <v>251</v>
      </c>
      <c r="D172" s="9" t="s">
        <v>5</v>
      </c>
      <c r="E172" s="49" t="s">
        <v>5</v>
      </c>
      <c r="F172" s="95">
        <f>F173</f>
        <v>1638.7</v>
      </c>
      <c r="G172" s="96" t="e">
        <f>#REF!</f>
        <v>#REF!</v>
      </c>
      <c r="H172" s="96" t="e">
        <f>#REF!</f>
        <v>#REF!</v>
      </c>
      <c r="I172" s="96" t="e">
        <f>#REF!</f>
        <v>#REF!</v>
      </c>
      <c r="J172" s="96" t="e">
        <f>#REF!</f>
        <v>#REF!</v>
      </c>
      <c r="K172" s="96" t="e">
        <f>#REF!</f>
        <v>#REF!</v>
      </c>
      <c r="L172" s="96" t="e">
        <f>#REF!</f>
        <v>#REF!</v>
      </c>
      <c r="M172" s="96" t="e">
        <f>#REF!</f>
        <v>#REF!</v>
      </c>
      <c r="N172" s="96" t="e">
        <f>#REF!</f>
        <v>#REF!</v>
      </c>
      <c r="O172" s="96" t="e">
        <f>#REF!</f>
        <v>#REF!</v>
      </c>
      <c r="P172" s="96" t="e">
        <f>#REF!</f>
        <v>#REF!</v>
      </c>
      <c r="Q172" s="96" t="e">
        <f>#REF!</f>
        <v>#REF!</v>
      </c>
      <c r="R172" s="96" t="e">
        <f>#REF!</f>
        <v>#REF!</v>
      </c>
      <c r="S172" s="96" t="e">
        <f>#REF!</f>
        <v>#REF!</v>
      </c>
      <c r="T172" s="96" t="e">
        <f>#REF!</f>
        <v>#REF!</v>
      </c>
      <c r="U172" s="96" t="e">
        <f>#REF!</f>
        <v>#REF!</v>
      </c>
      <c r="V172" s="97" t="e">
        <f>#REF!</f>
        <v>#REF!</v>
      </c>
      <c r="W172" s="98"/>
      <c r="X172" s="95">
        <f>X173</f>
        <v>409.675</v>
      </c>
      <c r="Y172" s="80">
        <f t="shared" si="21"/>
        <v>25</v>
      </c>
      <c r="Z172" s="121"/>
    </row>
    <row r="173" spans="1:26" ht="31.5" outlineLevel="6">
      <c r="A173" s="20" t="s">
        <v>134</v>
      </c>
      <c r="B173" s="9" t="s">
        <v>84</v>
      </c>
      <c r="C173" s="9" t="s">
        <v>252</v>
      </c>
      <c r="D173" s="9" t="s">
        <v>5</v>
      </c>
      <c r="E173" s="49"/>
      <c r="F173" s="95">
        <f>F174</f>
        <v>1638.7</v>
      </c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9"/>
      <c r="W173" s="100"/>
      <c r="X173" s="95">
        <f>X174</f>
        <v>409.675</v>
      </c>
      <c r="Y173" s="80">
        <f t="shared" si="21"/>
        <v>25</v>
      </c>
      <c r="Z173" s="121"/>
    </row>
    <row r="174" spans="1:26" ht="31.5" outlineLevel="6">
      <c r="A174" s="20" t="s">
        <v>136</v>
      </c>
      <c r="B174" s="9" t="s">
        <v>84</v>
      </c>
      <c r="C174" s="9" t="s">
        <v>253</v>
      </c>
      <c r="D174" s="9" t="s">
        <v>5</v>
      </c>
      <c r="E174" s="49"/>
      <c r="F174" s="95">
        <f>F175</f>
        <v>1638.7</v>
      </c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9"/>
      <c r="W174" s="100"/>
      <c r="X174" s="95">
        <f>X175</f>
        <v>409.675</v>
      </c>
      <c r="Y174" s="80">
        <f t="shared" si="21"/>
        <v>25</v>
      </c>
      <c r="Z174" s="121"/>
    </row>
    <row r="175" spans="1:26" ht="31.5" outlineLevel="6">
      <c r="A175" s="37" t="s">
        <v>42</v>
      </c>
      <c r="B175" s="17" t="s">
        <v>84</v>
      </c>
      <c r="C175" s="17" t="s">
        <v>274</v>
      </c>
      <c r="D175" s="17" t="s">
        <v>5</v>
      </c>
      <c r="E175" s="38" t="s">
        <v>5</v>
      </c>
      <c r="F175" s="101">
        <f>F176</f>
        <v>1638.7</v>
      </c>
      <c r="G175" s="102">
        <f>G176</f>
        <v>1397.92</v>
      </c>
      <c r="H175" s="102">
        <f aca="true" t="shared" si="22" ref="H175:V175">H176</f>
        <v>0</v>
      </c>
      <c r="I175" s="102">
        <f t="shared" si="22"/>
        <v>0</v>
      </c>
      <c r="J175" s="102">
        <f t="shared" si="22"/>
        <v>0</v>
      </c>
      <c r="K175" s="102">
        <f t="shared" si="22"/>
        <v>0</v>
      </c>
      <c r="L175" s="102">
        <f t="shared" si="22"/>
        <v>0</v>
      </c>
      <c r="M175" s="102">
        <f t="shared" si="22"/>
        <v>0</v>
      </c>
      <c r="N175" s="102">
        <f t="shared" si="22"/>
        <v>0</v>
      </c>
      <c r="O175" s="102">
        <f t="shared" si="22"/>
        <v>0</v>
      </c>
      <c r="P175" s="102">
        <f t="shared" si="22"/>
        <v>0</v>
      </c>
      <c r="Q175" s="102">
        <f t="shared" si="22"/>
        <v>0</v>
      </c>
      <c r="R175" s="102">
        <f t="shared" si="22"/>
        <v>0</v>
      </c>
      <c r="S175" s="102">
        <f t="shared" si="22"/>
        <v>0</v>
      </c>
      <c r="T175" s="102">
        <f t="shared" si="22"/>
        <v>0</v>
      </c>
      <c r="U175" s="102">
        <f t="shared" si="22"/>
        <v>0</v>
      </c>
      <c r="V175" s="103">
        <f t="shared" si="22"/>
        <v>0</v>
      </c>
      <c r="W175" s="100"/>
      <c r="X175" s="101">
        <f>X176</f>
        <v>409.675</v>
      </c>
      <c r="Y175" s="80">
        <f t="shared" si="21"/>
        <v>25</v>
      </c>
      <c r="Z175" s="121"/>
    </row>
    <row r="176" spans="1:26" ht="15.75" outlineLevel="6">
      <c r="A176" s="108" t="s">
        <v>115</v>
      </c>
      <c r="B176" s="71" t="s">
        <v>84</v>
      </c>
      <c r="C176" s="71" t="s">
        <v>274</v>
      </c>
      <c r="D176" s="71" t="s">
        <v>116</v>
      </c>
      <c r="E176" s="109" t="s">
        <v>18</v>
      </c>
      <c r="F176" s="110">
        <v>1638.7</v>
      </c>
      <c r="G176" s="110">
        <v>1397.92</v>
      </c>
      <c r="H176" s="111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112"/>
      <c r="W176" s="113"/>
      <c r="X176" s="110">
        <v>409.675</v>
      </c>
      <c r="Y176" s="80">
        <f t="shared" si="21"/>
        <v>25</v>
      </c>
      <c r="Z176" s="121"/>
    </row>
    <row r="177" spans="1:26" s="23" customFormat="1" ht="32.25" customHeight="1" outlineLevel="6">
      <c r="A177" s="14" t="s">
        <v>59</v>
      </c>
      <c r="B177" s="15" t="s">
        <v>58</v>
      </c>
      <c r="C177" s="15" t="s">
        <v>251</v>
      </c>
      <c r="D177" s="15" t="s">
        <v>5</v>
      </c>
      <c r="E177" s="15"/>
      <c r="F177" s="59">
        <f aca="true" t="shared" si="23" ref="F177:F182">F178</f>
        <v>0</v>
      </c>
      <c r="G177" s="59">
        <f aca="true" t="shared" si="24" ref="G177:V177">G178</f>
        <v>0</v>
      </c>
      <c r="H177" s="59">
        <f t="shared" si="24"/>
        <v>0</v>
      </c>
      <c r="I177" s="59">
        <f t="shared" si="24"/>
        <v>0</v>
      </c>
      <c r="J177" s="59">
        <f t="shared" si="24"/>
        <v>0</v>
      </c>
      <c r="K177" s="59">
        <f t="shared" si="24"/>
        <v>0</v>
      </c>
      <c r="L177" s="59">
        <f t="shared" si="24"/>
        <v>0</v>
      </c>
      <c r="M177" s="59">
        <f t="shared" si="24"/>
        <v>0</v>
      </c>
      <c r="N177" s="59">
        <f t="shared" si="24"/>
        <v>0</v>
      </c>
      <c r="O177" s="59">
        <f t="shared" si="24"/>
        <v>0</v>
      </c>
      <c r="P177" s="59">
        <f t="shared" si="24"/>
        <v>0</v>
      </c>
      <c r="Q177" s="59">
        <f t="shared" si="24"/>
        <v>0</v>
      </c>
      <c r="R177" s="59">
        <f t="shared" si="24"/>
        <v>0</v>
      </c>
      <c r="S177" s="59">
        <f t="shared" si="24"/>
        <v>0</v>
      </c>
      <c r="T177" s="59">
        <f t="shared" si="24"/>
        <v>0</v>
      </c>
      <c r="U177" s="59">
        <f t="shared" si="24"/>
        <v>0</v>
      </c>
      <c r="V177" s="59">
        <f t="shared" si="24"/>
        <v>0</v>
      </c>
      <c r="W177" s="89"/>
      <c r="X177" s="59">
        <f aca="true" t="shared" si="25" ref="X177:X182">X178</f>
        <v>0</v>
      </c>
      <c r="Y177" s="80">
        <v>0</v>
      </c>
      <c r="Z177" s="83"/>
    </row>
    <row r="178" spans="1:26" s="23" customFormat="1" ht="48" customHeight="1" outlineLevel="3">
      <c r="A178" s="8" t="s">
        <v>34</v>
      </c>
      <c r="B178" s="9" t="s">
        <v>10</v>
      </c>
      <c r="C178" s="9" t="s">
        <v>251</v>
      </c>
      <c r="D178" s="9" t="s">
        <v>5</v>
      </c>
      <c r="E178" s="9"/>
      <c r="F178" s="60">
        <f t="shared" si="23"/>
        <v>0</v>
      </c>
      <c r="G178" s="60">
        <f aca="true" t="shared" si="26" ref="G178:V178">G180</f>
        <v>0</v>
      </c>
      <c r="H178" s="60">
        <f t="shared" si="26"/>
        <v>0</v>
      </c>
      <c r="I178" s="60">
        <f t="shared" si="26"/>
        <v>0</v>
      </c>
      <c r="J178" s="60">
        <f t="shared" si="26"/>
        <v>0</v>
      </c>
      <c r="K178" s="60">
        <f t="shared" si="26"/>
        <v>0</v>
      </c>
      <c r="L178" s="60">
        <f t="shared" si="26"/>
        <v>0</v>
      </c>
      <c r="M178" s="60">
        <f t="shared" si="26"/>
        <v>0</v>
      </c>
      <c r="N178" s="60">
        <f t="shared" si="26"/>
        <v>0</v>
      </c>
      <c r="O178" s="60">
        <f t="shared" si="26"/>
        <v>0</v>
      </c>
      <c r="P178" s="60">
        <f t="shared" si="26"/>
        <v>0</v>
      </c>
      <c r="Q178" s="60">
        <f t="shared" si="26"/>
        <v>0</v>
      </c>
      <c r="R178" s="60">
        <f t="shared" si="26"/>
        <v>0</v>
      </c>
      <c r="S178" s="60">
        <f t="shared" si="26"/>
        <v>0</v>
      </c>
      <c r="T178" s="60">
        <f t="shared" si="26"/>
        <v>0</v>
      </c>
      <c r="U178" s="60">
        <f t="shared" si="26"/>
        <v>0</v>
      </c>
      <c r="V178" s="60">
        <f t="shared" si="26"/>
        <v>0</v>
      </c>
      <c r="W178" s="89"/>
      <c r="X178" s="60">
        <f t="shared" si="25"/>
        <v>0</v>
      </c>
      <c r="Y178" s="80">
        <v>0</v>
      </c>
      <c r="Z178" s="83"/>
    </row>
    <row r="179" spans="1:26" s="23" customFormat="1" ht="34.5" customHeight="1" outlineLevel="3">
      <c r="A179" s="20" t="s">
        <v>134</v>
      </c>
      <c r="B179" s="9" t="s">
        <v>10</v>
      </c>
      <c r="C179" s="9" t="s">
        <v>252</v>
      </c>
      <c r="D179" s="9" t="s">
        <v>5</v>
      </c>
      <c r="E179" s="9"/>
      <c r="F179" s="60">
        <f t="shared" si="23"/>
        <v>0</v>
      </c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89"/>
      <c r="X179" s="60">
        <f t="shared" si="25"/>
        <v>0</v>
      </c>
      <c r="Y179" s="80">
        <v>0</v>
      </c>
      <c r="Z179" s="83"/>
    </row>
    <row r="180" spans="1:26" s="23" customFormat="1" ht="30.75" customHeight="1" outlineLevel="3">
      <c r="A180" s="20" t="s">
        <v>136</v>
      </c>
      <c r="B180" s="9" t="s">
        <v>10</v>
      </c>
      <c r="C180" s="9" t="s">
        <v>253</v>
      </c>
      <c r="D180" s="9" t="s">
        <v>5</v>
      </c>
      <c r="E180" s="9"/>
      <c r="F180" s="60">
        <f t="shared" si="23"/>
        <v>0</v>
      </c>
      <c r="G180" s="60">
        <f aca="true" t="shared" si="27" ref="G180:V181">G181</f>
        <v>0</v>
      </c>
      <c r="H180" s="60">
        <f t="shared" si="27"/>
        <v>0</v>
      </c>
      <c r="I180" s="60">
        <f t="shared" si="27"/>
        <v>0</v>
      </c>
      <c r="J180" s="60">
        <f t="shared" si="27"/>
        <v>0</v>
      </c>
      <c r="K180" s="60">
        <f t="shared" si="27"/>
        <v>0</v>
      </c>
      <c r="L180" s="60">
        <f t="shared" si="27"/>
        <v>0</v>
      </c>
      <c r="M180" s="60">
        <f t="shared" si="27"/>
        <v>0</v>
      </c>
      <c r="N180" s="60">
        <f t="shared" si="27"/>
        <v>0</v>
      </c>
      <c r="O180" s="60">
        <f t="shared" si="27"/>
        <v>0</v>
      </c>
      <c r="P180" s="60">
        <f t="shared" si="27"/>
        <v>0</v>
      </c>
      <c r="Q180" s="60">
        <f t="shared" si="27"/>
        <v>0</v>
      </c>
      <c r="R180" s="60">
        <f t="shared" si="27"/>
        <v>0</v>
      </c>
      <c r="S180" s="60">
        <f t="shared" si="27"/>
        <v>0</v>
      </c>
      <c r="T180" s="60">
        <f t="shared" si="27"/>
        <v>0</v>
      </c>
      <c r="U180" s="60">
        <f t="shared" si="27"/>
        <v>0</v>
      </c>
      <c r="V180" s="60">
        <f t="shared" si="27"/>
        <v>0</v>
      </c>
      <c r="W180" s="89"/>
      <c r="X180" s="60">
        <f t="shared" si="25"/>
        <v>0</v>
      </c>
      <c r="Y180" s="80">
        <v>0</v>
      </c>
      <c r="Z180" s="83"/>
    </row>
    <row r="181" spans="1:26" s="23" customFormat="1" ht="32.25" customHeight="1" outlineLevel="4">
      <c r="A181" s="34" t="s">
        <v>149</v>
      </c>
      <c r="B181" s="17" t="s">
        <v>10</v>
      </c>
      <c r="C181" s="17" t="s">
        <v>275</v>
      </c>
      <c r="D181" s="17" t="s">
        <v>5</v>
      </c>
      <c r="E181" s="17"/>
      <c r="F181" s="61">
        <f t="shared" si="23"/>
        <v>0</v>
      </c>
      <c r="G181" s="62">
        <f t="shared" si="27"/>
        <v>0</v>
      </c>
      <c r="H181" s="62">
        <f t="shared" si="27"/>
        <v>0</v>
      </c>
      <c r="I181" s="62">
        <f t="shared" si="27"/>
        <v>0</v>
      </c>
      <c r="J181" s="62">
        <f t="shared" si="27"/>
        <v>0</v>
      </c>
      <c r="K181" s="62">
        <f t="shared" si="27"/>
        <v>0</v>
      </c>
      <c r="L181" s="62">
        <f t="shared" si="27"/>
        <v>0</v>
      </c>
      <c r="M181" s="62">
        <f t="shared" si="27"/>
        <v>0</v>
      </c>
      <c r="N181" s="62">
        <f t="shared" si="27"/>
        <v>0</v>
      </c>
      <c r="O181" s="62">
        <f t="shared" si="27"/>
        <v>0</v>
      </c>
      <c r="P181" s="62">
        <f t="shared" si="27"/>
        <v>0</v>
      </c>
      <c r="Q181" s="62">
        <f t="shared" si="27"/>
        <v>0</v>
      </c>
      <c r="R181" s="62">
        <f t="shared" si="27"/>
        <v>0</v>
      </c>
      <c r="S181" s="62">
        <f t="shared" si="27"/>
        <v>0</v>
      </c>
      <c r="T181" s="62">
        <f t="shared" si="27"/>
        <v>0</v>
      </c>
      <c r="U181" s="62">
        <f t="shared" si="27"/>
        <v>0</v>
      </c>
      <c r="V181" s="62">
        <f t="shared" si="27"/>
        <v>0</v>
      </c>
      <c r="W181" s="89"/>
      <c r="X181" s="61">
        <f t="shared" si="25"/>
        <v>0</v>
      </c>
      <c r="Y181" s="80">
        <v>0</v>
      </c>
      <c r="Z181" s="83"/>
    </row>
    <row r="182" spans="1:26" s="23" customFormat="1" ht="31.5" outlineLevel="5">
      <c r="A182" s="5" t="s">
        <v>96</v>
      </c>
      <c r="B182" s="6" t="s">
        <v>10</v>
      </c>
      <c r="C182" s="6" t="s">
        <v>275</v>
      </c>
      <c r="D182" s="6" t="s">
        <v>97</v>
      </c>
      <c r="E182" s="6"/>
      <c r="F182" s="62">
        <f t="shared" si="23"/>
        <v>0</v>
      </c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89"/>
      <c r="X182" s="62">
        <f t="shared" si="25"/>
        <v>0</v>
      </c>
      <c r="Y182" s="80">
        <v>0</v>
      </c>
      <c r="Z182" s="83"/>
    </row>
    <row r="183" spans="1:26" s="23" customFormat="1" ht="31.5" outlineLevel="5">
      <c r="A183" s="32" t="s">
        <v>98</v>
      </c>
      <c r="B183" s="33" t="s">
        <v>10</v>
      </c>
      <c r="C183" s="33" t="s">
        <v>275</v>
      </c>
      <c r="D183" s="33" t="s">
        <v>99</v>
      </c>
      <c r="E183" s="33"/>
      <c r="F183" s="63">
        <v>0</v>
      </c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89"/>
      <c r="X183" s="63">
        <v>0</v>
      </c>
      <c r="Y183" s="80">
        <v>0</v>
      </c>
      <c r="Z183" s="83"/>
    </row>
    <row r="184" spans="1:26" s="23" customFormat="1" ht="18.75" outlineLevel="6">
      <c r="A184" s="14" t="s">
        <v>57</v>
      </c>
      <c r="B184" s="15" t="s">
        <v>56</v>
      </c>
      <c r="C184" s="15" t="s">
        <v>251</v>
      </c>
      <c r="D184" s="15" t="s">
        <v>5</v>
      </c>
      <c r="E184" s="15"/>
      <c r="F184" s="59">
        <f>F191+F211+F185</f>
        <v>12054.281</v>
      </c>
      <c r="G184" s="16" t="e">
        <f aca="true" t="shared" si="28" ref="G184:V184">G191+G211</f>
        <v>#REF!</v>
      </c>
      <c r="H184" s="16" t="e">
        <f t="shared" si="28"/>
        <v>#REF!</v>
      </c>
      <c r="I184" s="16" t="e">
        <f t="shared" si="28"/>
        <v>#REF!</v>
      </c>
      <c r="J184" s="16" t="e">
        <f t="shared" si="28"/>
        <v>#REF!</v>
      </c>
      <c r="K184" s="16" t="e">
        <f t="shared" si="28"/>
        <v>#REF!</v>
      </c>
      <c r="L184" s="16" t="e">
        <f t="shared" si="28"/>
        <v>#REF!</v>
      </c>
      <c r="M184" s="16" t="e">
        <f t="shared" si="28"/>
        <v>#REF!</v>
      </c>
      <c r="N184" s="16" t="e">
        <f t="shared" si="28"/>
        <v>#REF!</v>
      </c>
      <c r="O184" s="16" t="e">
        <f t="shared" si="28"/>
        <v>#REF!</v>
      </c>
      <c r="P184" s="16" t="e">
        <f t="shared" si="28"/>
        <v>#REF!</v>
      </c>
      <c r="Q184" s="16" t="e">
        <f t="shared" si="28"/>
        <v>#REF!</v>
      </c>
      <c r="R184" s="16" t="e">
        <f t="shared" si="28"/>
        <v>#REF!</v>
      </c>
      <c r="S184" s="16" t="e">
        <f t="shared" si="28"/>
        <v>#REF!</v>
      </c>
      <c r="T184" s="16" t="e">
        <f t="shared" si="28"/>
        <v>#REF!</v>
      </c>
      <c r="U184" s="16" t="e">
        <f t="shared" si="28"/>
        <v>#REF!</v>
      </c>
      <c r="V184" s="16" t="e">
        <f t="shared" si="28"/>
        <v>#REF!</v>
      </c>
      <c r="X184" s="59">
        <f>X191+X211+X185</f>
        <v>915.673</v>
      </c>
      <c r="Y184" s="80">
        <f t="shared" si="21"/>
        <v>7.5962473415046485</v>
      </c>
      <c r="Z184" s="83"/>
    </row>
    <row r="185" spans="1:26" s="23" customFormat="1" ht="18.75" outlineLevel="6">
      <c r="A185" s="50" t="s">
        <v>206</v>
      </c>
      <c r="B185" s="9" t="s">
        <v>208</v>
      </c>
      <c r="C185" s="9" t="s">
        <v>251</v>
      </c>
      <c r="D185" s="9" t="s">
        <v>5</v>
      </c>
      <c r="E185" s="9"/>
      <c r="F185" s="60">
        <f>F186</f>
        <v>379.281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X185" s="60">
        <f>X186</f>
        <v>0</v>
      </c>
      <c r="Y185" s="80">
        <f t="shared" si="21"/>
        <v>0</v>
      </c>
      <c r="Z185" s="83"/>
    </row>
    <row r="186" spans="1:26" s="23" customFormat="1" ht="31.5" outlineLevel="6">
      <c r="A186" s="20" t="s">
        <v>134</v>
      </c>
      <c r="B186" s="9" t="s">
        <v>208</v>
      </c>
      <c r="C186" s="9" t="s">
        <v>252</v>
      </c>
      <c r="D186" s="9" t="s">
        <v>5</v>
      </c>
      <c r="E186" s="9"/>
      <c r="F186" s="60">
        <f>F187</f>
        <v>379.281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X186" s="60">
        <f>X187</f>
        <v>0</v>
      </c>
      <c r="Y186" s="80">
        <f t="shared" si="21"/>
        <v>0</v>
      </c>
      <c r="Z186" s="83"/>
    </row>
    <row r="187" spans="1:26" s="23" customFormat="1" ht="31.5" outlineLevel="6">
      <c r="A187" s="20" t="s">
        <v>136</v>
      </c>
      <c r="B187" s="9" t="s">
        <v>208</v>
      </c>
      <c r="C187" s="9" t="s">
        <v>253</v>
      </c>
      <c r="D187" s="9" t="s">
        <v>5</v>
      </c>
      <c r="E187" s="9"/>
      <c r="F187" s="60">
        <f>F188</f>
        <v>379.281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X187" s="60">
        <f>X188</f>
        <v>0</v>
      </c>
      <c r="Y187" s="80">
        <f t="shared" si="21"/>
        <v>0</v>
      </c>
      <c r="Z187" s="83"/>
    </row>
    <row r="188" spans="1:26" s="23" customFormat="1" ht="47.25" outlineLevel="6">
      <c r="A188" s="45" t="s">
        <v>207</v>
      </c>
      <c r="B188" s="17" t="s">
        <v>208</v>
      </c>
      <c r="C188" s="17" t="s">
        <v>276</v>
      </c>
      <c r="D188" s="17" t="s">
        <v>5</v>
      </c>
      <c r="E188" s="17"/>
      <c r="F188" s="61">
        <f>F189</f>
        <v>379.281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X188" s="61">
        <f>X189</f>
        <v>0</v>
      </c>
      <c r="Y188" s="80">
        <f t="shared" si="21"/>
        <v>0</v>
      </c>
      <c r="Z188" s="83"/>
    </row>
    <row r="189" spans="1:26" s="23" customFormat="1" ht="31.5" outlineLevel="6">
      <c r="A189" s="5" t="s">
        <v>96</v>
      </c>
      <c r="B189" s="6" t="s">
        <v>208</v>
      </c>
      <c r="C189" s="6" t="s">
        <v>276</v>
      </c>
      <c r="D189" s="6" t="s">
        <v>97</v>
      </c>
      <c r="E189" s="6"/>
      <c r="F189" s="62">
        <f>F190</f>
        <v>379.281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X189" s="62">
        <f>X190</f>
        <v>0</v>
      </c>
      <c r="Y189" s="80">
        <f t="shared" si="21"/>
        <v>0</v>
      </c>
      <c r="Z189" s="83"/>
    </row>
    <row r="190" spans="1:26" s="23" customFormat="1" ht="31.5" outlineLevel="6">
      <c r="A190" s="32" t="s">
        <v>98</v>
      </c>
      <c r="B190" s="33" t="s">
        <v>208</v>
      </c>
      <c r="C190" s="33" t="s">
        <v>276</v>
      </c>
      <c r="D190" s="33" t="s">
        <v>99</v>
      </c>
      <c r="E190" s="33"/>
      <c r="F190" s="63">
        <v>379.281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X190" s="63">
        <v>0</v>
      </c>
      <c r="Y190" s="80">
        <f t="shared" si="21"/>
        <v>0</v>
      </c>
      <c r="Z190" s="83"/>
    </row>
    <row r="191" spans="1:26" s="23" customFormat="1" ht="15.75" outlineLevel="6">
      <c r="A191" s="20" t="s">
        <v>63</v>
      </c>
      <c r="B191" s="9" t="s">
        <v>62</v>
      </c>
      <c r="C191" s="9" t="s">
        <v>251</v>
      </c>
      <c r="D191" s="9" t="s">
        <v>5</v>
      </c>
      <c r="E191" s="9"/>
      <c r="F191" s="60">
        <f>F196+F192</f>
        <v>11525</v>
      </c>
      <c r="G191" s="10">
        <f aca="true" t="shared" si="29" ref="G191:V191">G196</f>
        <v>0</v>
      </c>
      <c r="H191" s="10">
        <f t="shared" si="29"/>
        <v>0</v>
      </c>
      <c r="I191" s="10">
        <f t="shared" si="29"/>
        <v>0</v>
      </c>
      <c r="J191" s="10">
        <f t="shared" si="29"/>
        <v>0</v>
      </c>
      <c r="K191" s="10">
        <f t="shared" si="29"/>
        <v>0</v>
      </c>
      <c r="L191" s="10">
        <f t="shared" si="29"/>
        <v>0</v>
      </c>
      <c r="M191" s="10">
        <f t="shared" si="29"/>
        <v>0</v>
      </c>
      <c r="N191" s="10">
        <f t="shared" si="29"/>
        <v>0</v>
      </c>
      <c r="O191" s="10">
        <f t="shared" si="29"/>
        <v>0</v>
      </c>
      <c r="P191" s="10">
        <f t="shared" si="29"/>
        <v>0</v>
      </c>
      <c r="Q191" s="10">
        <f t="shared" si="29"/>
        <v>0</v>
      </c>
      <c r="R191" s="10">
        <f t="shared" si="29"/>
        <v>0</v>
      </c>
      <c r="S191" s="10">
        <f t="shared" si="29"/>
        <v>0</v>
      </c>
      <c r="T191" s="10">
        <f t="shared" si="29"/>
        <v>0</v>
      </c>
      <c r="U191" s="10">
        <f t="shared" si="29"/>
        <v>0</v>
      </c>
      <c r="V191" s="10">
        <f t="shared" si="29"/>
        <v>0</v>
      </c>
      <c r="X191" s="60">
        <f>X196+X192</f>
        <v>915.673</v>
      </c>
      <c r="Y191" s="80">
        <f t="shared" si="21"/>
        <v>7.945101952277657</v>
      </c>
      <c r="Z191" s="83"/>
    </row>
    <row r="192" spans="1:26" s="23" customFormat="1" ht="47.25" outlineLevel="6">
      <c r="A192" s="8" t="s">
        <v>406</v>
      </c>
      <c r="B192" s="9" t="s">
        <v>62</v>
      </c>
      <c r="C192" s="9" t="s">
        <v>282</v>
      </c>
      <c r="D192" s="9" t="s">
        <v>5</v>
      </c>
      <c r="E192" s="9"/>
      <c r="F192" s="60">
        <f>F193</f>
        <v>1200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X192" s="60">
        <f>X193</f>
        <v>0</v>
      </c>
      <c r="Y192" s="80">
        <f t="shared" si="21"/>
        <v>0</v>
      </c>
      <c r="Z192" s="83"/>
    </row>
    <row r="193" spans="1:26" s="23" customFormat="1" ht="47.25" outlineLevel="6">
      <c r="A193" s="34" t="s">
        <v>153</v>
      </c>
      <c r="B193" s="17" t="s">
        <v>62</v>
      </c>
      <c r="C193" s="17" t="s">
        <v>285</v>
      </c>
      <c r="D193" s="17" t="s">
        <v>5</v>
      </c>
      <c r="E193" s="17"/>
      <c r="F193" s="61">
        <f>F194</f>
        <v>1200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X193" s="61">
        <f>X194</f>
        <v>0</v>
      </c>
      <c r="Y193" s="80">
        <f t="shared" si="21"/>
        <v>0</v>
      </c>
      <c r="Z193" s="83"/>
    </row>
    <row r="194" spans="1:26" s="23" customFormat="1" ht="47.25" outlineLevel="6">
      <c r="A194" s="5" t="s">
        <v>378</v>
      </c>
      <c r="B194" s="6" t="s">
        <v>62</v>
      </c>
      <c r="C194" s="6" t="s">
        <v>285</v>
      </c>
      <c r="D194" s="6" t="s">
        <v>407</v>
      </c>
      <c r="E194" s="6"/>
      <c r="F194" s="62">
        <f>F195</f>
        <v>1200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X194" s="62">
        <f>X195</f>
        <v>0</v>
      </c>
      <c r="Y194" s="80">
        <f t="shared" si="21"/>
        <v>0</v>
      </c>
      <c r="Z194" s="83"/>
    </row>
    <row r="195" spans="1:26" s="23" customFormat="1" ht="47.25" outlineLevel="6">
      <c r="A195" s="32" t="s">
        <v>378</v>
      </c>
      <c r="B195" s="33" t="s">
        <v>62</v>
      </c>
      <c r="C195" s="33" t="s">
        <v>285</v>
      </c>
      <c r="D195" s="33" t="s">
        <v>375</v>
      </c>
      <c r="E195" s="33"/>
      <c r="F195" s="63">
        <v>1200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X195" s="63">
        <v>0</v>
      </c>
      <c r="Y195" s="80">
        <f t="shared" si="21"/>
        <v>0</v>
      </c>
      <c r="Z195" s="83"/>
    </row>
    <row r="196" spans="1:26" s="23" customFormat="1" ht="47.25" outlineLevel="6">
      <c r="A196" s="8" t="s">
        <v>222</v>
      </c>
      <c r="B196" s="9" t="s">
        <v>62</v>
      </c>
      <c r="C196" s="9" t="s">
        <v>277</v>
      </c>
      <c r="D196" s="9" t="s">
        <v>5</v>
      </c>
      <c r="E196" s="9"/>
      <c r="F196" s="60">
        <f>F197+F205+F200+F203+F208</f>
        <v>10325</v>
      </c>
      <c r="G196" s="10">
        <f aca="true" t="shared" si="30" ref="G196:V196">G197</f>
        <v>0</v>
      </c>
      <c r="H196" s="10">
        <f t="shared" si="30"/>
        <v>0</v>
      </c>
      <c r="I196" s="10">
        <f t="shared" si="30"/>
        <v>0</v>
      </c>
      <c r="J196" s="10">
        <f t="shared" si="30"/>
        <v>0</v>
      </c>
      <c r="K196" s="10">
        <f t="shared" si="30"/>
        <v>0</v>
      </c>
      <c r="L196" s="10">
        <f t="shared" si="30"/>
        <v>0</v>
      </c>
      <c r="M196" s="10">
        <f t="shared" si="30"/>
        <v>0</v>
      </c>
      <c r="N196" s="10">
        <f t="shared" si="30"/>
        <v>0</v>
      </c>
      <c r="O196" s="10">
        <f t="shared" si="30"/>
        <v>0</v>
      </c>
      <c r="P196" s="10">
        <f t="shared" si="30"/>
        <v>0</v>
      </c>
      <c r="Q196" s="10">
        <f t="shared" si="30"/>
        <v>0</v>
      </c>
      <c r="R196" s="10">
        <f t="shared" si="30"/>
        <v>0</v>
      </c>
      <c r="S196" s="10">
        <f t="shared" si="30"/>
        <v>0</v>
      </c>
      <c r="T196" s="10">
        <f t="shared" si="30"/>
        <v>0</v>
      </c>
      <c r="U196" s="10">
        <f t="shared" si="30"/>
        <v>0</v>
      </c>
      <c r="V196" s="10">
        <f t="shared" si="30"/>
        <v>0</v>
      </c>
      <c r="X196" s="60">
        <f>X197+X205+X200+X203+X208</f>
        <v>915.673</v>
      </c>
      <c r="Y196" s="80">
        <f t="shared" si="21"/>
        <v>8.868503631961259</v>
      </c>
      <c r="Z196" s="83"/>
    </row>
    <row r="197" spans="1:26" s="23" customFormat="1" ht="51.75" customHeight="1" outlineLevel="6">
      <c r="A197" s="34" t="s">
        <v>150</v>
      </c>
      <c r="B197" s="17" t="s">
        <v>62</v>
      </c>
      <c r="C197" s="17" t="s">
        <v>278</v>
      </c>
      <c r="D197" s="17" t="s">
        <v>5</v>
      </c>
      <c r="E197" s="17"/>
      <c r="F197" s="61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61">
        <f>X198</f>
        <v>0</v>
      </c>
      <c r="Y197" s="80">
        <v>0</v>
      </c>
      <c r="Z197" s="83"/>
    </row>
    <row r="198" spans="1:26" s="23" customFormat="1" ht="31.5" outlineLevel="6">
      <c r="A198" s="5" t="s">
        <v>96</v>
      </c>
      <c r="B198" s="6" t="s">
        <v>62</v>
      </c>
      <c r="C198" s="6" t="s">
        <v>278</v>
      </c>
      <c r="D198" s="6" t="s">
        <v>97</v>
      </c>
      <c r="E198" s="6"/>
      <c r="F198" s="62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62">
        <f>X199</f>
        <v>0</v>
      </c>
      <c r="Y198" s="80">
        <v>0</v>
      </c>
      <c r="Z198" s="83"/>
    </row>
    <row r="199" spans="1:26" s="23" customFormat="1" ht="31.5" outlineLevel="6">
      <c r="A199" s="32" t="s">
        <v>98</v>
      </c>
      <c r="B199" s="33" t="s">
        <v>62</v>
      </c>
      <c r="C199" s="33" t="s">
        <v>278</v>
      </c>
      <c r="D199" s="33" t="s">
        <v>99</v>
      </c>
      <c r="E199" s="33"/>
      <c r="F199" s="63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63">
        <v>0</v>
      </c>
      <c r="Y199" s="80">
        <v>0</v>
      </c>
      <c r="Z199" s="83"/>
    </row>
    <row r="200" spans="1:26" s="23" customFormat="1" ht="49.5" customHeight="1" outlineLevel="6">
      <c r="A200" s="34" t="s">
        <v>214</v>
      </c>
      <c r="B200" s="17" t="s">
        <v>62</v>
      </c>
      <c r="C200" s="17" t="s">
        <v>279</v>
      </c>
      <c r="D200" s="17" t="s">
        <v>5</v>
      </c>
      <c r="E200" s="17"/>
      <c r="F200" s="61">
        <f>F201</f>
        <v>3441.212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61">
        <f>X201</f>
        <v>648.213</v>
      </c>
      <c r="Y200" s="80">
        <f t="shared" si="21"/>
        <v>18.836764488790575</v>
      </c>
      <c r="Z200" s="83"/>
    </row>
    <row r="201" spans="1:26" s="23" customFormat="1" ht="31.5" outlineLevel="6">
      <c r="A201" s="5" t="s">
        <v>96</v>
      </c>
      <c r="B201" s="6" t="s">
        <v>62</v>
      </c>
      <c r="C201" s="6" t="s">
        <v>279</v>
      </c>
      <c r="D201" s="6" t="s">
        <v>97</v>
      </c>
      <c r="E201" s="6"/>
      <c r="F201" s="62">
        <f>F202</f>
        <v>3441.212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62">
        <f>X202</f>
        <v>648.213</v>
      </c>
      <c r="Y201" s="80">
        <f t="shared" si="21"/>
        <v>18.836764488790575</v>
      </c>
      <c r="Z201" s="83"/>
    </row>
    <row r="202" spans="1:26" s="23" customFormat="1" ht="31.5" outlineLevel="6">
      <c r="A202" s="32" t="s">
        <v>98</v>
      </c>
      <c r="B202" s="33" t="s">
        <v>62</v>
      </c>
      <c r="C202" s="33" t="s">
        <v>279</v>
      </c>
      <c r="D202" s="33" t="s">
        <v>99</v>
      </c>
      <c r="E202" s="33"/>
      <c r="F202" s="63">
        <v>3441.212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63">
        <v>648.213</v>
      </c>
      <c r="Y202" s="80">
        <f t="shared" si="21"/>
        <v>18.836764488790575</v>
      </c>
      <c r="Z202" s="83"/>
    </row>
    <row r="203" spans="1:26" s="23" customFormat="1" ht="63" outlineLevel="6">
      <c r="A203" s="34" t="s">
        <v>215</v>
      </c>
      <c r="B203" s="17" t="s">
        <v>62</v>
      </c>
      <c r="C203" s="17" t="s">
        <v>280</v>
      </c>
      <c r="D203" s="17" t="s">
        <v>5</v>
      </c>
      <c r="E203" s="17"/>
      <c r="F203" s="61">
        <f>F204</f>
        <v>6883.788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61">
        <f>X204</f>
        <v>267.46</v>
      </c>
      <c r="Y203" s="80">
        <f t="shared" si="21"/>
        <v>3.8853607926333584</v>
      </c>
      <c r="Z203" s="83"/>
    </row>
    <row r="204" spans="1:26" s="23" customFormat="1" ht="15.75" outlineLevel="6">
      <c r="A204" s="32" t="s">
        <v>118</v>
      </c>
      <c r="B204" s="33" t="s">
        <v>62</v>
      </c>
      <c r="C204" s="33" t="s">
        <v>280</v>
      </c>
      <c r="D204" s="33" t="s">
        <v>117</v>
      </c>
      <c r="E204" s="33"/>
      <c r="F204" s="63">
        <v>6883.788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63">
        <v>267.46</v>
      </c>
      <c r="Y204" s="80">
        <f aca="true" t="shared" si="31" ref="Y204:Y267">X204/F204*100</f>
        <v>3.8853607926333584</v>
      </c>
      <c r="Z204" s="83"/>
    </row>
    <row r="205" spans="1:26" s="23" customFormat="1" ht="31.5" outlineLevel="6">
      <c r="A205" s="64" t="s">
        <v>202</v>
      </c>
      <c r="B205" s="17" t="s">
        <v>62</v>
      </c>
      <c r="C205" s="17" t="s">
        <v>281</v>
      </c>
      <c r="D205" s="17" t="s">
        <v>5</v>
      </c>
      <c r="E205" s="17"/>
      <c r="F205" s="61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61">
        <f>X206</f>
        <v>0</v>
      </c>
      <c r="Y205" s="80">
        <v>0</v>
      </c>
      <c r="Z205" s="83"/>
    </row>
    <row r="206" spans="1:26" s="23" customFormat="1" ht="31.5" outlineLevel="6">
      <c r="A206" s="5" t="s">
        <v>96</v>
      </c>
      <c r="B206" s="6" t="s">
        <v>62</v>
      </c>
      <c r="C206" s="6" t="s">
        <v>281</v>
      </c>
      <c r="D206" s="6" t="s">
        <v>97</v>
      </c>
      <c r="E206" s="6"/>
      <c r="F206" s="62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62">
        <f>X207</f>
        <v>0</v>
      </c>
      <c r="Y206" s="80">
        <v>0</v>
      </c>
      <c r="Z206" s="83"/>
    </row>
    <row r="207" spans="1:26" s="23" customFormat="1" ht="31.5" outlineLevel="6">
      <c r="A207" s="32" t="s">
        <v>98</v>
      </c>
      <c r="B207" s="33" t="s">
        <v>62</v>
      </c>
      <c r="C207" s="33" t="s">
        <v>281</v>
      </c>
      <c r="D207" s="33" t="s">
        <v>99</v>
      </c>
      <c r="E207" s="33"/>
      <c r="F207" s="63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63">
        <v>0</v>
      </c>
      <c r="Y207" s="80">
        <v>0</v>
      </c>
      <c r="Z207" s="83"/>
    </row>
    <row r="208" spans="1:26" s="23" customFormat="1" ht="66.75" customHeight="1" outlineLevel="6">
      <c r="A208" s="64" t="s">
        <v>373</v>
      </c>
      <c r="B208" s="17" t="s">
        <v>62</v>
      </c>
      <c r="C208" s="17" t="s">
        <v>372</v>
      </c>
      <c r="D208" s="17" t="s">
        <v>5</v>
      </c>
      <c r="E208" s="17"/>
      <c r="F208" s="61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61">
        <f>X209</f>
        <v>0</v>
      </c>
      <c r="Y208" s="80">
        <v>0</v>
      </c>
      <c r="Z208" s="83"/>
    </row>
    <row r="209" spans="1:26" s="23" customFormat="1" ht="31.5" outlineLevel="6">
      <c r="A209" s="5" t="s">
        <v>96</v>
      </c>
      <c r="B209" s="6" t="s">
        <v>62</v>
      </c>
      <c r="C209" s="6" t="s">
        <v>372</v>
      </c>
      <c r="D209" s="6" t="s">
        <v>97</v>
      </c>
      <c r="E209" s="6"/>
      <c r="F209" s="62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62">
        <f>X210</f>
        <v>0</v>
      </c>
      <c r="Y209" s="80">
        <v>0</v>
      </c>
      <c r="Z209" s="83"/>
    </row>
    <row r="210" spans="1:26" s="23" customFormat="1" ht="31.5" outlineLevel="6">
      <c r="A210" s="32" t="s">
        <v>98</v>
      </c>
      <c r="B210" s="33" t="s">
        <v>62</v>
      </c>
      <c r="C210" s="71" t="s">
        <v>372</v>
      </c>
      <c r="D210" s="33" t="s">
        <v>99</v>
      </c>
      <c r="E210" s="33"/>
      <c r="F210" s="63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63">
        <v>0</v>
      </c>
      <c r="Y210" s="80">
        <v>0</v>
      </c>
      <c r="Z210" s="83"/>
    </row>
    <row r="211" spans="1:26" s="23" customFormat="1" ht="15.75" outlineLevel="3">
      <c r="A211" s="8" t="s">
        <v>35</v>
      </c>
      <c r="B211" s="9" t="s">
        <v>11</v>
      </c>
      <c r="C211" s="9" t="s">
        <v>251</v>
      </c>
      <c r="D211" s="9" t="s">
        <v>5</v>
      </c>
      <c r="E211" s="9"/>
      <c r="F211" s="60">
        <f>F212</f>
        <v>150</v>
      </c>
      <c r="G211" s="10" t="e">
        <f>#REF!+#REF!+G212+#REF!</f>
        <v>#REF!</v>
      </c>
      <c r="H211" s="10" t="e">
        <f>#REF!+#REF!+H212+#REF!</f>
        <v>#REF!</v>
      </c>
      <c r="I211" s="10" t="e">
        <f>#REF!+#REF!+I212+#REF!</f>
        <v>#REF!</v>
      </c>
      <c r="J211" s="10" t="e">
        <f>#REF!+#REF!+J212+#REF!</f>
        <v>#REF!</v>
      </c>
      <c r="K211" s="10" t="e">
        <f>#REF!+#REF!+K212+#REF!</f>
        <v>#REF!</v>
      </c>
      <c r="L211" s="10" t="e">
        <f>#REF!+#REF!+L212+#REF!</f>
        <v>#REF!</v>
      </c>
      <c r="M211" s="10" t="e">
        <f>#REF!+#REF!+M212+#REF!</f>
        <v>#REF!</v>
      </c>
      <c r="N211" s="10" t="e">
        <f>#REF!+#REF!+N212+#REF!</f>
        <v>#REF!</v>
      </c>
      <c r="O211" s="10" t="e">
        <f>#REF!+#REF!+O212+#REF!</f>
        <v>#REF!</v>
      </c>
      <c r="P211" s="10" t="e">
        <f>#REF!+#REF!+P212+#REF!</f>
        <v>#REF!</v>
      </c>
      <c r="Q211" s="10" t="e">
        <f>#REF!+#REF!+Q212+#REF!</f>
        <v>#REF!</v>
      </c>
      <c r="R211" s="10" t="e">
        <f>#REF!+#REF!+R212+#REF!</f>
        <v>#REF!</v>
      </c>
      <c r="S211" s="10" t="e">
        <f>#REF!+#REF!+S212+#REF!</f>
        <v>#REF!</v>
      </c>
      <c r="T211" s="10" t="e">
        <f>#REF!+#REF!+T212+#REF!</f>
        <v>#REF!</v>
      </c>
      <c r="U211" s="10" t="e">
        <f>#REF!+#REF!+U212+#REF!</f>
        <v>#REF!</v>
      </c>
      <c r="V211" s="10" t="e">
        <f>#REF!+#REF!+V212+#REF!</f>
        <v>#REF!</v>
      </c>
      <c r="X211" s="60">
        <f>X212</f>
        <v>0</v>
      </c>
      <c r="Y211" s="80">
        <f t="shared" si="31"/>
        <v>0</v>
      </c>
      <c r="Z211" s="83"/>
    </row>
    <row r="212" spans="1:26" s="23" customFormat="1" ht="15.75" outlineLevel="5">
      <c r="A212" s="12" t="s">
        <v>143</v>
      </c>
      <c r="B212" s="9" t="s">
        <v>11</v>
      </c>
      <c r="C212" s="9" t="s">
        <v>251</v>
      </c>
      <c r="D212" s="9" t="s">
        <v>5</v>
      </c>
      <c r="E212" s="9"/>
      <c r="F212" s="60">
        <f>F213+F219+F223</f>
        <v>150</v>
      </c>
      <c r="G212" s="10" t="e">
        <f>#REF!</f>
        <v>#REF!</v>
      </c>
      <c r="H212" s="10" t="e">
        <f>#REF!</f>
        <v>#REF!</v>
      </c>
      <c r="I212" s="10" t="e">
        <f>#REF!</f>
        <v>#REF!</v>
      </c>
      <c r="J212" s="10" t="e">
        <f>#REF!</f>
        <v>#REF!</v>
      </c>
      <c r="K212" s="10" t="e">
        <f>#REF!</f>
        <v>#REF!</v>
      </c>
      <c r="L212" s="10" t="e">
        <f>#REF!</f>
        <v>#REF!</v>
      </c>
      <c r="M212" s="10" t="e">
        <f>#REF!</f>
        <v>#REF!</v>
      </c>
      <c r="N212" s="10" t="e">
        <f>#REF!</f>
        <v>#REF!</v>
      </c>
      <c r="O212" s="10" t="e">
        <f>#REF!</f>
        <v>#REF!</v>
      </c>
      <c r="P212" s="10" t="e">
        <f>#REF!</f>
        <v>#REF!</v>
      </c>
      <c r="Q212" s="10" t="e">
        <f>#REF!</f>
        <v>#REF!</v>
      </c>
      <c r="R212" s="10" t="e">
        <f>#REF!</f>
        <v>#REF!</v>
      </c>
      <c r="S212" s="10" t="e">
        <f>#REF!</f>
        <v>#REF!</v>
      </c>
      <c r="T212" s="10" t="e">
        <f>#REF!</f>
        <v>#REF!</v>
      </c>
      <c r="U212" s="10" t="e">
        <f>#REF!</f>
        <v>#REF!</v>
      </c>
      <c r="V212" s="10" t="e">
        <f>#REF!</f>
        <v>#REF!</v>
      </c>
      <c r="X212" s="60">
        <f>X213+X219+X223</f>
        <v>0</v>
      </c>
      <c r="Y212" s="80">
        <f t="shared" si="31"/>
        <v>0</v>
      </c>
      <c r="Z212" s="83"/>
    </row>
    <row r="213" spans="1:26" s="23" customFormat="1" ht="33" customHeight="1" outlineLevel="5">
      <c r="A213" s="34" t="s">
        <v>223</v>
      </c>
      <c r="B213" s="17" t="s">
        <v>11</v>
      </c>
      <c r="C213" s="17" t="s">
        <v>283</v>
      </c>
      <c r="D213" s="17" t="s">
        <v>5</v>
      </c>
      <c r="E213" s="17"/>
      <c r="F213" s="61">
        <f>F214+F217</f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61">
        <f>X214+X217</f>
        <v>0</v>
      </c>
      <c r="Y213" s="80">
        <f t="shared" si="31"/>
        <v>0</v>
      </c>
      <c r="Z213" s="83"/>
    </row>
    <row r="214" spans="1:26" s="23" customFormat="1" ht="53.25" customHeight="1" outlineLevel="5">
      <c r="A214" s="5" t="s">
        <v>151</v>
      </c>
      <c r="B214" s="6" t="s">
        <v>11</v>
      </c>
      <c r="C214" s="6" t="s">
        <v>284</v>
      </c>
      <c r="D214" s="6" t="s">
        <v>5</v>
      </c>
      <c r="E214" s="6"/>
      <c r="F214" s="62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62">
        <f>X215</f>
        <v>0</v>
      </c>
      <c r="Y214" s="80">
        <v>0</v>
      </c>
      <c r="Z214" s="83"/>
    </row>
    <row r="215" spans="1:26" s="23" customFormat="1" ht="31.5" outlineLevel="5">
      <c r="A215" s="32" t="s">
        <v>96</v>
      </c>
      <c r="B215" s="33" t="s">
        <v>11</v>
      </c>
      <c r="C215" s="33" t="s">
        <v>284</v>
      </c>
      <c r="D215" s="33" t="s">
        <v>97</v>
      </c>
      <c r="E215" s="33"/>
      <c r="F215" s="63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63">
        <f>X216</f>
        <v>0</v>
      </c>
      <c r="Y215" s="80">
        <v>0</v>
      </c>
      <c r="Z215" s="83"/>
    </row>
    <row r="216" spans="1:26" s="23" customFormat="1" ht="31.5" outlineLevel="5">
      <c r="A216" s="32" t="s">
        <v>98</v>
      </c>
      <c r="B216" s="33" t="s">
        <v>11</v>
      </c>
      <c r="C216" s="33" t="s">
        <v>284</v>
      </c>
      <c r="D216" s="33" t="s">
        <v>99</v>
      </c>
      <c r="E216" s="33"/>
      <c r="F216" s="63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63">
        <v>0</v>
      </c>
      <c r="Y216" s="80">
        <v>0</v>
      </c>
      <c r="Z216" s="83"/>
    </row>
    <row r="217" spans="1:26" s="23" customFormat="1" ht="31.5" outlineLevel="5">
      <c r="A217" s="5" t="s">
        <v>152</v>
      </c>
      <c r="B217" s="6" t="s">
        <v>11</v>
      </c>
      <c r="C217" s="6" t="s">
        <v>397</v>
      </c>
      <c r="D217" s="6" t="s">
        <v>5</v>
      </c>
      <c r="E217" s="6"/>
      <c r="F217" s="62">
        <f>F218</f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62">
        <f>X218</f>
        <v>0</v>
      </c>
      <c r="Y217" s="80">
        <f t="shared" si="31"/>
        <v>0</v>
      </c>
      <c r="Z217" s="83"/>
    </row>
    <row r="218" spans="1:26" s="23" customFormat="1" ht="110.25" outlineLevel="5">
      <c r="A218" s="72" t="s">
        <v>374</v>
      </c>
      <c r="B218" s="71" t="s">
        <v>11</v>
      </c>
      <c r="C218" s="71" t="s">
        <v>397</v>
      </c>
      <c r="D218" s="71" t="s">
        <v>365</v>
      </c>
      <c r="E218" s="71"/>
      <c r="F218" s="73"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3">
        <v>0</v>
      </c>
      <c r="Y218" s="80">
        <f t="shared" si="31"/>
        <v>0</v>
      </c>
      <c r="Z218" s="83"/>
    </row>
    <row r="219" spans="1:26" s="23" customFormat="1" ht="31.5" outlineLevel="5">
      <c r="A219" s="34" t="s">
        <v>398</v>
      </c>
      <c r="B219" s="17" t="s">
        <v>11</v>
      </c>
      <c r="C219" s="17" t="s">
        <v>282</v>
      </c>
      <c r="D219" s="17" t="s">
        <v>5</v>
      </c>
      <c r="E219" s="17"/>
      <c r="F219" s="61">
        <f>F220</f>
        <v>0</v>
      </c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89"/>
      <c r="X219" s="61">
        <f>X220</f>
        <v>0</v>
      </c>
      <c r="Y219" s="80">
        <v>0</v>
      </c>
      <c r="Z219" s="83"/>
    </row>
    <row r="220" spans="1:26" s="23" customFormat="1" ht="47.25" outlineLevel="5">
      <c r="A220" s="5" t="s">
        <v>153</v>
      </c>
      <c r="B220" s="6" t="s">
        <v>11</v>
      </c>
      <c r="C220" s="6" t="s">
        <v>285</v>
      </c>
      <c r="D220" s="6" t="s">
        <v>5</v>
      </c>
      <c r="E220" s="6"/>
      <c r="F220" s="62">
        <f>F221</f>
        <v>0</v>
      </c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89"/>
      <c r="X220" s="62">
        <f>X221</f>
        <v>0</v>
      </c>
      <c r="Y220" s="80">
        <v>0</v>
      </c>
      <c r="Z220" s="83"/>
    </row>
    <row r="221" spans="1:26" s="23" customFormat="1" ht="31.5" outlineLevel="5">
      <c r="A221" s="32" t="s">
        <v>96</v>
      </c>
      <c r="B221" s="33" t="s">
        <v>11</v>
      </c>
      <c r="C221" s="33" t="s">
        <v>285</v>
      </c>
      <c r="D221" s="33" t="s">
        <v>97</v>
      </c>
      <c r="E221" s="33"/>
      <c r="F221" s="63">
        <f>F222</f>
        <v>0</v>
      </c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89"/>
      <c r="X221" s="63">
        <f>X222</f>
        <v>0</v>
      </c>
      <c r="Y221" s="80">
        <v>0</v>
      </c>
      <c r="Z221" s="83"/>
    </row>
    <row r="222" spans="1:26" s="23" customFormat="1" ht="31.5" outlineLevel="5">
      <c r="A222" s="32" t="s">
        <v>98</v>
      </c>
      <c r="B222" s="33" t="s">
        <v>11</v>
      </c>
      <c r="C222" s="33" t="s">
        <v>285</v>
      </c>
      <c r="D222" s="33" t="s">
        <v>99</v>
      </c>
      <c r="E222" s="33"/>
      <c r="F222" s="63">
        <v>0</v>
      </c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89"/>
      <c r="X222" s="63">
        <v>0</v>
      </c>
      <c r="Y222" s="80">
        <v>0</v>
      </c>
      <c r="Z222" s="83"/>
    </row>
    <row r="223" spans="1:26" s="23" customFormat="1" ht="47.25" outlineLevel="5">
      <c r="A223" s="34" t="s">
        <v>393</v>
      </c>
      <c r="B223" s="17" t="s">
        <v>11</v>
      </c>
      <c r="C223" s="17" t="s">
        <v>394</v>
      </c>
      <c r="D223" s="17" t="s">
        <v>5</v>
      </c>
      <c r="E223" s="33"/>
      <c r="F223" s="61">
        <f>F224</f>
        <v>100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61">
        <f>X224</f>
        <v>0</v>
      </c>
      <c r="Y223" s="80">
        <f t="shared" si="31"/>
        <v>0</v>
      </c>
      <c r="Z223" s="83"/>
    </row>
    <row r="224" spans="1:26" s="23" customFormat="1" ht="31.5" outlineLevel="5">
      <c r="A224" s="5" t="s">
        <v>96</v>
      </c>
      <c r="B224" s="6" t="s">
        <v>11</v>
      </c>
      <c r="C224" s="6" t="s">
        <v>395</v>
      </c>
      <c r="D224" s="6" t="s">
        <v>97</v>
      </c>
      <c r="E224" s="33"/>
      <c r="F224" s="62">
        <f>F225</f>
        <v>100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62">
        <f>X225</f>
        <v>0</v>
      </c>
      <c r="Y224" s="80">
        <f t="shared" si="31"/>
        <v>0</v>
      </c>
      <c r="Z224" s="83"/>
    </row>
    <row r="225" spans="1:26" s="23" customFormat="1" ht="31.5" outlineLevel="5">
      <c r="A225" s="39" t="s">
        <v>98</v>
      </c>
      <c r="B225" s="33" t="s">
        <v>11</v>
      </c>
      <c r="C225" s="33" t="s">
        <v>395</v>
      </c>
      <c r="D225" s="33" t="s">
        <v>99</v>
      </c>
      <c r="E225" s="33"/>
      <c r="F225" s="63">
        <v>100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63">
        <v>0</v>
      </c>
      <c r="Y225" s="80">
        <f t="shared" si="31"/>
        <v>0</v>
      </c>
      <c r="Z225" s="83"/>
    </row>
    <row r="226" spans="1:26" s="23" customFormat="1" ht="18.75" outlineLevel="6">
      <c r="A226" s="14" t="s">
        <v>64</v>
      </c>
      <c r="B226" s="28" t="s">
        <v>55</v>
      </c>
      <c r="C226" s="28" t="s">
        <v>251</v>
      </c>
      <c r="D226" s="28" t="s">
        <v>5</v>
      </c>
      <c r="E226" s="28"/>
      <c r="F226" s="66">
        <f>F248+F227+F238</f>
        <v>4730.722</v>
      </c>
      <c r="G226" s="16" t="e">
        <f>#REF!+G248</f>
        <v>#REF!</v>
      </c>
      <c r="H226" s="16" t="e">
        <f>#REF!+H248</f>
        <v>#REF!</v>
      </c>
      <c r="I226" s="16" t="e">
        <f>#REF!+I248</f>
        <v>#REF!</v>
      </c>
      <c r="J226" s="16" t="e">
        <f>#REF!+J248</f>
        <v>#REF!</v>
      </c>
      <c r="K226" s="16" t="e">
        <f>#REF!+K248</f>
        <v>#REF!</v>
      </c>
      <c r="L226" s="16" t="e">
        <f>#REF!+L248</f>
        <v>#REF!</v>
      </c>
      <c r="M226" s="16" t="e">
        <f>#REF!+M248</f>
        <v>#REF!</v>
      </c>
      <c r="N226" s="16" t="e">
        <f>#REF!+N248</f>
        <v>#REF!</v>
      </c>
      <c r="O226" s="16" t="e">
        <f>#REF!+O248</f>
        <v>#REF!</v>
      </c>
      <c r="P226" s="16" t="e">
        <f>#REF!+P248</f>
        <v>#REF!</v>
      </c>
      <c r="Q226" s="16" t="e">
        <f>#REF!+Q248</f>
        <v>#REF!</v>
      </c>
      <c r="R226" s="16" t="e">
        <f>#REF!+R248</f>
        <v>#REF!</v>
      </c>
      <c r="S226" s="16" t="e">
        <f>#REF!+S248</f>
        <v>#REF!</v>
      </c>
      <c r="T226" s="16" t="e">
        <f>#REF!+T248</f>
        <v>#REF!</v>
      </c>
      <c r="U226" s="16" t="e">
        <f>#REF!+U248</f>
        <v>#REF!</v>
      </c>
      <c r="V226" s="16" t="e">
        <f>#REF!+V248</f>
        <v>#REF!</v>
      </c>
      <c r="X226" s="66">
        <f>X248+X227+X238</f>
        <v>1797.673</v>
      </c>
      <c r="Y226" s="80">
        <f t="shared" si="31"/>
        <v>37.99997125174551</v>
      </c>
      <c r="Z226" s="83"/>
    </row>
    <row r="227" spans="1:26" s="23" customFormat="1" ht="18.75" outlineLevel="6">
      <c r="A227" s="50" t="s">
        <v>213</v>
      </c>
      <c r="B227" s="9" t="s">
        <v>211</v>
      </c>
      <c r="C227" s="9" t="s">
        <v>251</v>
      </c>
      <c r="D227" s="9" t="s">
        <v>5</v>
      </c>
      <c r="E227" s="9"/>
      <c r="F227" s="60">
        <f>F228+F233</f>
        <v>2630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X227" s="60">
        <f>X228+X233</f>
        <v>1753.833</v>
      </c>
      <c r="Y227" s="80">
        <f t="shared" si="31"/>
        <v>66.68566539923955</v>
      </c>
      <c r="Z227" s="83"/>
    </row>
    <row r="228" spans="1:26" s="23" customFormat="1" ht="31.5" outlineLevel="6">
      <c r="A228" s="20" t="s">
        <v>134</v>
      </c>
      <c r="B228" s="9" t="s">
        <v>211</v>
      </c>
      <c r="C228" s="9" t="s">
        <v>252</v>
      </c>
      <c r="D228" s="9" t="s">
        <v>5</v>
      </c>
      <c r="E228" s="9"/>
      <c r="F228" s="60">
        <f>F229</f>
        <v>2530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X228" s="60">
        <f>X229</f>
        <v>26.094</v>
      </c>
      <c r="Y228" s="80">
        <f t="shared" si="31"/>
        <v>1.0313833992094863</v>
      </c>
      <c r="Z228" s="83"/>
    </row>
    <row r="229" spans="1:26" s="23" customFormat="1" ht="31.5" outlineLevel="6">
      <c r="A229" s="20" t="s">
        <v>136</v>
      </c>
      <c r="B229" s="9" t="s">
        <v>211</v>
      </c>
      <c r="C229" s="9" t="s">
        <v>253</v>
      </c>
      <c r="D229" s="9" t="s">
        <v>5</v>
      </c>
      <c r="E229" s="9"/>
      <c r="F229" s="60">
        <f>F230</f>
        <v>2530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X229" s="60">
        <f>X230</f>
        <v>26.094</v>
      </c>
      <c r="Y229" s="80">
        <f t="shared" si="31"/>
        <v>1.0313833992094863</v>
      </c>
      <c r="Z229" s="83"/>
    </row>
    <row r="230" spans="1:26" s="23" customFormat="1" ht="18.75" outlineLevel="6">
      <c r="A230" s="65" t="s">
        <v>212</v>
      </c>
      <c r="B230" s="17" t="s">
        <v>211</v>
      </c>
      <c r="C230" s="17" t="s">
        <v>286</v>
      </c>
      <c r="D230" s="17" t="s">
        <v>5</v>
      </c>
      <c r="E230" s="17"/>
      <c r="F230" s="61">
        <f>F231</f>
        <v>2530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X230" s="61">
        <f>X231</f>
        <v>26.094</v>
      </c>
      <c r="Y230" s="80">
        <f t="shared" si="31"/>
        <v>1.0313833992094863</v>
      </c>
      <c r="Z230" s="83"/>
    </row>
    <row r="231" spans="1:26" s="23" customFormat="1" ht="20.25" customHeight="1" outlineLevel="6">
      <c r="A231" s="5" t="s">
        <v>96</v>
      </c>
      <c r="B231" s="6" t="s">
        <v>211</v>
      </c>
      <c r="C231" s="6" t="s">
        <v>286</v>
      </c>
      <c r="D231" s="6" t="s">
        <v>97</v>
      </c>
      <c r="E231" s="6"/>
      <c r="F231" s="62">
        <f>F232</f>
        <v>2530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X231" s="62">
        <f>X232</f>
        <v>26.094</v>
      </c>
      <c r="Y231" s="80">
        <f t="shared" si="31"/>
        <v>1.0313833992094863</v>
      </c>
      <c r="Z231" s="83"/>
    </row>
    <row r="232" spans="1:26" s="23" customFormat="1" ht="31.5" outlineLevel="6">
      <c r="A232" s="32" t="s">
        <v>98</v>
      </c>
      <c r="B232" s="33" t="s">
        <v>211</v>
      </c>
      <c r="C232" s="33" t="s">
        <v>286</v>
      </c>
      <c r="D232" s="33" t="s">
        <v>99</v>
      </c>
      <c r="E232" s="33"/>
      <c r="F232" s="63">
        <v>2530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X232" s="63">
        <v>26.094</v>
      </c>
      <c r="Y232" s="80">
        <f t="shared" si="31"/>
        <v>1.0313833992094863</v>
      </c>
      <c r="Z232" s="83"/>
    </row>
    <row r="233" spans="1:26" s="23" customFormat="1" ht="15.75" outlineLevel="6">
      <c r="A233" s="12" t="s">
        <v>143</v>
      </c>
      <c r="B233" s="9" t="s">
        <v>211</v>
      </c>
      <c r="C233" s="9" t="s">
        <v>251</v>
      </c>
      <c r="D233" s="9" t="s">
        <v>5</v>
      </c>
      <c r="E233" s="9"/>
      <c r="F233" s="60">
        <f>F234</f>
        <v>100</v>
      </c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89"/>
      <c r="X233" s="60">
        <f>X234</f>
        <v>1727.739</v>
      </c>
      <c r="Y233" s="80">
        <f t="shared" si="31"/>
        <v>1727.739</v>
      </c>
      <c r="Z233" s="83"/>
    </row>
    <row r="234" spans="1:26" s="23" customFormat="1" ht="47.25" outlineLevel="6">
      <c r="A234" s="45" t="s">
        <v>399</v>
      </c>
      <c r="B234" s="17" t="s">
        <v>211</v>
      </c>
      <c r="C234" s="17" t="s">
        <v>403</v>
      </c>
      <c r="D234" s="17" t="s">
        <v>5</v>
      </c>
      <c r="E234" s="17"/>
      <c r="F234" s="61">
        <f>F235</f>
        <v>100</v>
      </c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89"/>
      <c r="X234" s="61">
        <f>X235</f>
        <v>1727.739</v>
      </c>
      <c r="Y234" s="80">
        <f t="shared" si="31"/>
        <v>1727.739</v>
      </c>
      <c r="Z234" s="83"/>
    </row>
    <row r="235" spans="1:26" s="23" customFormat="1" ht="33.75" customHeight="1" outlineLevel="6">
      <c r="A235" s="5" t="s">
        <v>404</v>
      </c>
      <c r="B235" s="6" t="s">
        <v>211</v>
      </c>
      <c r="C235" s="6" t="s">
        <v>402</v>
      </c>
      <c r="D235" s="6" t="s">
        <v>5</v>
      </c>
      <c r="E235" s="9"/>
      <c r="F235" s="62">
        <f>F236</f>
        <v>100</v>
      </c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89"/>
      <c r="X235" s="62">
        <f>X236</f>
        <v>1727.739</v>
      </c>
      <c r="Y235" s="80">
        <f t="shared" si="31"/>
        <v>1727.739</v>
      </c>
      <c r="Z235" s="83"/>
    </row>
    <row r="236" spans="1:26" s="23" customFormat="1" ht="31.5" outlineLevel="6">
      <c r="A236" s="85" t="s">
        <v>96</v>
      </c>
      <c r="B236" s="86" t="s">
        <v>211</v>
      </c>
      <c r="C236" s="86" t="s">
        <v>402</v>
      </c>
      <c r="D236" s="86" t="s">
        <v>97</v>
      </c>
      <c r="E236" s="86"/>
      <c r="F236" s="92">
        <f>F237</f>
        <v>100</v>
      </c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4"/>
      <c r="X236" s="92">
        <f>X237</f>
        <v>1727.739</v>
      </c>
      <c r="Y236" s="80">
        <f t="shared" si="31"/>
        <v>1727.739</v>
      </c>
      <c r="Z236" s="83"/>
    </row>
    <row r="237" spans="1:26" s="23" customFormat="1" ht="31.5" outlineLevel="6">
      <c r="A237" s="32" t="s">
        <v>98</v>
      </c>
      <c r="B237" s="33" t="s">
        <v>211</v>
      </c>
      <c r="C237" s="33" t="s">
        <v>402</v>
      </c>
      <c r="D237" s="33" t="s">
        <v>99</v>
      </c>
      <c r="E237" s="9"/>
      <c r="F237" s="63">
        <v>100</v>
      </c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89"/>
      <c r="X237" s="63">
        <v>1727.739</v>
      </c>
      <c r="Y237" s="80">
        <f t="shared" si="31"/>
        <v>1727.739</v>
      </c>
      <c r="Z237" s="83"/>
    </row>
    <row r="238" spans="1:26" s="23" customFormat="1" ht="18.75" outlineLevel="6">
      <c r="A238" s="50" t="s">
        <v>239</v>
      </c>
      <c r="B238" s="9" t="s">
        <v>240</v>
      </c>
      <c r="C238" s="9" t="s">
        <v>251</v>
      </c>
      <c r="D238" s="9" t="s">
        <v>5</v>
      </c>
      <c r="E238" s="33"/>
      <c r="F238" s="60">
        <f>F239</f>
        <v>2100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X238" s="60">
        <f>X239</f>
        <v>43.84</v>
      </c>
      <c r="Y238" s="80">
        <f t="shared" si="31"/>
        <v>2.087619047619048</v>
      </c>
      <c r="Z238" s="83"/>
    </row>
    <row r="239" spans="1:26" s="23" customFormat="1" ht="18.75" outlineLevel="6">
      <c r="A239" s="12" t="s">
        <v>154</v>
      </c>
      <c r="B239" s="9" t="s">
        <v>240</v>
      </c>
      <c r="C239" s="9" t="s">
        <v>251</v>
      </c>
      <c r="D239" s="9" t="s">
        <v>5</v>
      </c>
      <c r="E239" s="33"/>
      <c r="F239" s="60">
        <f>F240</f>
        <v>2100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X239" s="60">
        <f>X240</f>
        <v>43.84</v>
      </c>
      <c r="Y239" s="80">
        <f t="shared" si="31"/>
        <v>2.087619047619048</v>
      </c>
      <c r="Z239" s="83"/>
    </row>
    <row r="240" spans="1:26" s="23" customFormat="1" ht="31.5" outlineLevel="6">
      <c r="A240" s="34" t="s">
        <v>224</v>
      </c>
      <c r="B240" s="17" t="s">
        <v>240</v>
      </c>
      <c r="C240" s="17" t="s">
        <v>287</v>
      </c>
      <c r="D240" s="17" t="s">
        <v>5</v>
      </c>
      <c r="E240" s="17"/>
      <c r="F240" s="61">
        <f>F245+F241</f>
        <v>2100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X240" s="61">
        <f>X245+X241</f>
        <v>43.84</v>
      </c>
      <c r="Y240" s="80">
        <f t="shared" si="31"/>
        <v>2.087619047619048</v>
      </c>
      <c r="Z240" s="83"/>
    </row>
    <row r="241" spans="1:26" s="23" customFormat="1" ht="47.25" outlineLevel="6">
      <c r="A241" s="5" t="s">
        <v>209</v>
      </c>
      <c r="B241" s="6" t="s">
        <v>240</v>
      </c>
      <c r="C241" s="6" t="s">
        <v>288</v>
      </c>
      <c r="D241" s="6" t="s">
        <v>5</v>
      </c>
      <c r="E241" s="6"/>
      <c r="F241" s="62">
        <f>F242</f>
        <v>2100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X241" s="62">
        <f>X242</f>
        <v>43.84</v>
      </c>
      <c r="Y241" s="80">
        <f t="shared" si="31"/>
        <v>2.087619047619048</v>
      </c>
      <c r="Z241" s="83"/>
    </row>
    <row r="242" spans="1:26" s="23" customFormat="1" ht="31.5" outlineLevel="6">
      <c r="A242" s="85" t="s">
        <v>96</v>
      </c>
      <c r="B242" s="86" t="s">
        <v>240</v>
      </c>
      <c r="C242" s="86" t="s">
        <v>288</v>
      </c>
      <c r="D242" s="86" t="s">
        <v>97</v>
      </c>
      <c r="E242" s="86"/>
      <c r="F242" s="92">
        <f>F244+F243</f>
        <v>2100</v>
      </c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5"/>
      <c r="X242" s="92">
        <f>X244+X243</f>
        <v>43.84</v>
      </c>
      <c r="Y242" s="80">
        <f t="shared" si="31"/>
        <v>2.087619047619048</v>
      </c>
      <c r="Z242" s="83"/>
    </row>
    <row r="243" spans="1:26" s="23" customFormat="1" ht="31.5" outlineLevel="6">
      <c r="A243" s="32" t="s">
        <v>358</v>
      </c>
      <c r="B243" s="33" t="s">
        <v>240</v>
      </c>
      <c r="C243" s="33" t="s">
        <v>288</v>
      </c>
      <c r="D243" s="33" t="s">
        <v>359</v>
      </c>
      <c r="E243" s="33"/>
      <c r="F243" s="63">
        <v>2100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X243" s="63">
        <v>0</v>
      </c>
      <c r="Y243" s="80">
        <f t="shared" si="31"/>
        <v>0</v>
      </c>
      <c r="Z243" s="83"/>
    </row>
    <row r="244" spans="1:26" s="23" customFormat="1" ht="31.5" outlineLevel="6">
      <c r="A244" s="32" t="s">
        <v>98</v>
      </c>
      <c r="B244" s="33" t="s">
        <v>240</v>
      </c>
      <c r="C244" s="33" t="s">
        <v>288</v>
      </c>
      <c r="D244" s="33" t="s">
        <v>99</v>
      </c>
      <c r="E244" s="33"/>
      <c r="F244" s="63">
        <v>0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X244" s="63">
        <v>43.84</v>
      </c>
      <c r="Y244" s="80">
        <v>0</v>
      </c>
      <c r="Z244" s="83"/>
    </row>
    <row r="245" spans="1:26" s="23" customFormat="1" ht="32.25" customHeight="1" outlineLevel="6">
      <c r="A245" s="5" t="s">
        <v>241</v>
      </c>
      <c r="B245" s="6" t="s">
        <v>240</v>
      </c>
      <c r="C245" s="6" t="s">
        <v>289</v>
      </c>
      <c r="D245" s="6" t="s">
        <v>5</v>
      </c>
      <c r="E245" s="6"/>
      <c r="F245" s="62">
        <f>F246</f>
        <v>0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X245" s="62">
        <f>X246</f>
        <v>0</v>
      </c>
      <c r="Y245" s="80">
        <v>0</v>
      </c>
      <c r="Z245" s="83"/>
    </row>
    <row r="246" spans="1:26" s="23" customFormat="1" ht="31.5" outlineLevel="6">
      <c r="A246" s="85" t="s">
        <v>96</v>
      </c>
      <c r="B246" s="86" t="s">
        <v>240</v>
      </c>
      <c r="C246" s="86" t="s">
        <v>289</v>
      </c>
      <c r="D246" s="86" t="s">
        <v>97</v>
      </c>
      <c r="E246" s="86"/>
      <c r="F246" s="92">
        <f>F247</f>
        <v>0</v>
      </c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5"/>
      <c r="X246" s="92">
        <f>X247</f>
        <v>0</v>
      </c>
      <c r="Y246" s="80">
        <v>0</v>
      </c>
      <c r="Z246" s="83"/>
    </row>
    <row r="247" spans="1:26" s="23" customFormat="1" ht="31.5" outlineLevel="6">
      <c r="A247" s="32" t="s">
        <v>98</v>
      </c>
      <c r="B247" s="33" t="s">
        <v>240</v>
      </c>
      <c r="C247" s="33" t="s">
        <v>289</v>
      </c>
      <c r="D247" s="33" t="s">
        <v>99</v>
      </c>
      <c r="E247" s="33"/>
      <c r="F247" s="63">
        <v>0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X247" s="63">
        <v>0</v>
      </c>
      <c r="Y247" s="80">
        <v>0</v>
      </c>
      <c r="Z247" s="83"/>
    </row>
    <row r="248" spans="1:26" s="23" customFormat="1" ht="17.25" customHeight="1" outlineLevel="3">
      <c r="A248" s="8" t="s">
        <v>36</v>
      </c>
      <c r="B248" s="9" t="s">
        <v>12</v>
      </c>
      <c r="C248" s="9" t="s">
        <v>251</v>
      </c>
      <c r="D248" s="9" t="s">
        <v>5</v>
      </c>
      <c r="E248" s="9"/>
      <c r="F248" s="60">
        <f>F249</f>
        <v>0.722</v>
      </c>
      <c r="G248" s="10" t="e">
        <f>#REF!+#REF!</f>
        <v>#REF!</v>
      </c>
      <c r="H248" s="10" t="e">
        <f>#REF!+#REF!</f>
        <v>#REF!</v>
      </c>
      <c r="I248" s="10" t="e">
        <f>#REF!+#REF!</f>
        <v>#REF!</v>
      </c>
      <c r="J248" s="10" t="e">
        <f>#REF!+#REF!</f>
        <v>#REF!</v>
      </c>
      <c r="K248" s="10" t="e">
        <f>#REF!+#REF!</f>
        <v>#REF!</v>
      </c>
      <c r="L248" s="10" t="e">
        <f>#REF!+#REF!</f>
        <v>#REF!</v>
      </c>
      <c r="M248" s="10" t="e">
        <f>#REF!+#REF!</f>
        <v>#REF!</v>
      </c>
      <c r="N248" s="10" t="e">
        <f>#REF!+#REF!</f>
        <v>#REF!</v>
      </c>
      <c r="O248" s="10" t="e">
        <f>#REF!+#REF!</f>
        <v>#REF!</v>
      </c>
      <c r="P248" s="10" t="e">
        <f>#REF!+#REF!</f>
        <v>#REF!</v>
      </c>
      <c r="Q248" s="10" t="e">
        <f>#REF!+#REF!</f>
        <v>#REF!</v>
      </c>
      <c r="R248" s="10" t="e">
        <f>#REF!+#REF!</f>
        <v>#REF!</v>
      </c>
      <c r="S248" s="10" t="e">
        <f>#REF!+#REF!</f>
        <v>#REF!</v>
      </c>
      <c r="T248" s="10" t="e">
        <f>#REF!+#REF!</f>
        <v>#REF!</v>
      </c>
      <c r="U248" s="10" t="e">
        <f>#REF!+#REF!</f>
        <v>#REF!</v>
      </c>
      <c r="V248" s="10" t="e">
        <f>#REF!+#REF!</f>
        <v>#REF!</v>
      </c>
      <c r="X248" s="60">
        <f>X249</f>
        <v>0</v>
      </c>
      <c r="Y248" s="80">
        <f t="shared" si="31"/>
        <v>0</v>
      </c>
      <c r="Z248" s="83"/>
    </row>
    <row r="249" spans="1:26" s="23" customFormat="1" ht="17.25" customHeight="1" outlineLevel="3">
      <c r="A249" s="20" t="s">
        <v>134</v>
      </c>
      <c r="B249" s="9" t="s">
        <v>12</v>
      </c>
      <c r="C249" s="9" t="s">
        <v>252</v>
      </c>
      <c r="D249" s="9" t="s">
        <v>5</v>
      </c>
      <c r="E249" s="9"/>
      <c r="F249" s="60">
        <f>F250</f>
        <v>0.722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60">
        <f>X250</f>
        <v>0</v>
      </c>
      <c r="Y249" s="80">
        <f t="shared" si="31"/>
        <v>0</v>
      </c>
      <c r="Z249" s="83"/>
    </row>
    <row r="250" spans="1:26" s="23" customFormat="1" ht="17.25" customHeight="1" outlineLevel="3">
      <c r="A250" s="20" t="s">
        <v>136</v>
      </c>
      <c r="B250" s="9" t="s">
        <v>12</v>
      </c>
      <c r="C250" s="9" t="s">
        <v>253</v>
      </c>
      <c r="D250" s="9" t="s">
        <v>5</v>
      </c>
      <c r="E250" s="9"/>
      <c r="F250" s="60">
        <f>F251+F257</f>
        <v>0.722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60">
        <f>X251+X257</f>
        <v>0</v>
      </c>
      <c r="Y250" s="80">
        <f t="shared" si="31"/>
        <v>0</v>
      </c>
      <c r="Z250" s="83"/>
    </row>
    <row r="251" spans="1:26" s="23" customFormat="1" ht="50.25" customHeight="1" outlineLevel="3">
      <c r="A251" s="45" t="s">
        <v>191</v>
      </c>
      <c r="B251" s="17" t="s">
        <v>12</v>
      </c>
      <c r="C251" s="17" t="s">
        <v>290</v>
      </c>
      <c r="D251" s="17" t="s">
        <v>5</v>
      </c>
      <c r="E251" s="17"/>
      <c r="F251" s="61">
        <f>F252+F255</f>
        <v>0.722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X251" s="61">
        <f>X252+X255</f>
        <v>0</v>
      </c>
      <c r="Y251" s="80">
        <f t="shared" si="31"/>
        <v>0</v>
      </c>
      <c r="Z251" s="83"/>
    </row>
    <row r="252" spans="1:26" s="23" customFormat="1" ht="18" customHeight="1" outlineLevel="3">
      <c r="A252" s="5" t="s">
        <v>95</v>
      </c>
      <c r="B252" s="6" t="s">
        <v>12</v>
      </c>
      <c r="C252" s="6" t="s">
        <v>290</v>
      </c>
      <c r="D252" s="6" t="s">
        <v>94</v>
      </c>
      <c r="E252" s="6"/>
      <c r="F252" s="62">
        <f>F253+F254</f>
        <v>0.61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X252" s="62">
        <f>X253+X254</f>
        <v>0</v>
      </c>
      <c r="Y252" s="80">
        <f t="shared" si="31"/>
        <v>0</v>
      </c>
      <c r="Z252" s="83"/>
    </row>
    <row r="253" spans="1:26" s="23" customFormat="1" ht="17.25" customHeight="1" outlineLevel="3">
      <c r="A253" s="32" t="s">
        <v>244</v>
      </c>
      <c r="B253" s="33" t="s">
        <v>12</v>
      </c>
      <c r="C253" s="33" t="s">
        <v>290</v>
      </c>
      <c r="D253" s="33" t="s">
        <v>92</v>
      </c>
      <c r="E253" s="33"/>
      <c r="F253" s="63">
        <v>0.47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63">
        <v>0</v>
      </c>
      <c r="Y253" s="80">
        <f t="shared" si="31"/>
        <v>0</v>
      </c>
      <c r="Z253" s="83"/>
    </row>
    <row r="254" spans="1:26" s="23" customFormat="1" ht="50.25" customHeight="1" outlineLevel="3">
      <c r="A254" s="32" t="s">
        <v>245</v>
      </c>
      <c r="B254" s="33" t="s">
        <v>12</v>
      </c>
      <c r="C254" s="33" t="s">
        <v>290</v>
      </c>
      <c r="D254" s="33" t="s">
        <v>246</v>
      </c>
      <c r="E254" s="33"/>
      <c r="F254" s="63">
        <v>0.14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63">
        <v>0</v>
      </c>
      <c r="Y254" s="80">
        <f t="shared" si="31"/>
        <v>0</v>
      </c>
      <c r="Z254" s="83"/>
    </row>
    <row r="255" spans="1:26" s="23" customFormat="1" ht="17.25" customHeight="1" outlineLevel="3">
      <c r="A255" s="5" t="s">
        <v>96</v>
      </c>
      <c r="B255" s="6" t="s">
        <v>12</v>
      </c>
      <c r="C255" s="6" t="s">
        <v>290</v>
      </c>
      <c r="D255" s="6" t="s">
        <v>97</v>
      </c>
      <c r="E255" s="6"/>
      <c r="F255" s="62">
        <f>F256</f>
        <v>0.112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62">
        <f>X256</f>
        <v>0</v>
      </c>
      <c r="Y255" s="80">
        <f t="shared" si="31"/>
        <v>0</v>
      </c>
      <c r="Z255" s="83"/>
    </row>
    <row r="256" spans="1:26" s="23" customFormat="1" ht="17.25" customHeight="1" outlineLevel="3">
      <c r="A256" s="32" t="s">
        <v>98</v>
      </c>
      <c r="B256" s="33" t="s">
        <v>12</v>
      </c>
      <c r="C256" s="33" t="s">
        <v>290</v>
      </c>
      <c r="D256" s="33" t="s">
        <v>99</v>
      </c>
      <c r="E256" s="33"/>
      <c r="F256" s="63">
        <v>0.112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X256" s="63">
        <v>0</v>
      </c>
      <c r="Y256" s="80">
        <f t="shared" si="31"/>
        <v>0</v>
      </c>
      <c r="Z256" s="83"/>
    </row>
    <row r="257" spans="1:26" s="23" customFormat="1" ht="17.25" customHeight="1" outlineLevel="3">
      <c r="A257" s="34" t="s">
        <v>210</v>
      </c>
      <c r="B257" s="17" t="s">
        <v>12</v>
      </c>
      <c r="C257" s="17" t="s">
        <v>291</v>
      </c>
      <c r="D257" s="17" t="s">
        <v>5</v>
      </c>
      <c r="E257" s="17"/>
      <c r="F257" s="61">
        <f>F258</f>
        <v>0</v>
      </c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89"/>
      <c r="X257" s="61">
        <f>X258</f>
        <v>0</v>
      </c>
      <c r="Y257" s="80">
        <v>0</v>
      </c>
      <c r="Z257" s="83"/>
    </row>
    <row r="258" spans="1:26" s="23" customFormat="1" ht="17.25" customHeight="1" outlineLevel="3">
      <c r="A258" s="5" t="s">
        <v>96</v>
      </c>
      <c r="B258" s="6" t="s">
        <v>12</v>
      </c>
      <c r="C258" s="6" t="s">
        <v>291</v>
      </c>
      <c r="D258" s="6" t="s">
        <v>97</v>
      </c>
      <c r="E258" s="6"/>
      <c r="F258" s="62">
        <f>F259</f>
        <v>0</v>
      </c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89"/>
      <c r="X258" s="62">
        <f>X259</f>
        <v>0</v>
      </c>
      <c r="Y258" s="80">
        <v>0</v>
      </c>
      <c r="Z258" s="83"/>
    </row>
    <row r="259" spans="1:26" s="23" customFormat="1" ht="17.25" customHeight="1" outlineLevel="3">
      <c r="A259" s="32" t="s">
        <v>98</v>
      </c>
      <c r="B259" s="33" t="s">
        <v>12</v>
      </c>
      <c r="C259" s="33" t="s">
        <v>291</v>
      </c>
      <c r="D259" s="33" t="s">
        <v>99</v>
      </c>
      <c r="E259" s="33"/>
      <c r="F259" s="63">
        <v>0</v>
      </c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89"/>
      <c r="X259" s="63">
        <v>0</v>
      </c>
      <c r="Y259" s="80">
        <v>0</v>
      </c>
      <c r="Z259" s="83"/>
    </row>
    <row r="260" spans="1:26" s="23" customFormat="1" ht="18.75" outlineLevel="6">
      <c r="A260" s="14" t="s">
        <v>54</v>
      </c>
      <c r="B260" s="15" t="s">
        <v>53</v>
      </c>
      <c r="C260" s="15" t="s">
        <v>251</v>
      </c>
      <c r="D260" s="15" t="s">
        <v>5</v>
      </c>
      <c r="E260" s="15"/>
      <c r="F260" s="59">
        <f>F261+F285+F316+F332+F337+F354</f>
        <v>453903.78799999994</v>
      </c>
      <c r="G260" s="16" t="e">
        <f aca="true" t="shared" si="32" ref="G260:V260">G266+G285+G337+G354</f>
        <v>#REF!</v>
      </c>
      <c r="H260" s="16" t="e">
        <f t="shared" si="32"/>
        <v>#REF!</v>
      </c>
      <c r="I260" s="16" t="e">
        <f t="shared" si="32"/>
        <v>#REF!</v>
      </c>
      <c r="J260" s="16" t="e">
        <f t="shared" si="32"/>
        <v>#REF!</v>
      </c>
      <c r="K260" s="16" t="e">
        <f t="shared" si="32"/>
        <v>#REF!</v>
      </c>
      <c r="L260" s="16" t="e">
        <f t="shared" si="32"/>
        <v>#REF!</v>
      </c>
      <c r="M260" s="16" t="e">
        <f t="shared" si="32"/>
        <v>#REF!</v>
      </c>
      <c r="N260" s="16" t="e">
        <f t="shared" si="32"/>
        <v>#REF!</v>
      </c>
      <c r="O260" s="16" t="e">
        <f t="shared" si="32"/>
        <v>#REF!</v>
      </c>
      <c r="P260" s="16" t="e">
        <f t="shared" si="32"/>
        <v>#REF!</v>
      </c>
      <c r="Q260" s="16" t="e">
        <f t="shared" si="32"/>
        <v>#REF!</v>
      </c>
      <c r="R260" s="16" t="e">
        <f t="shared" si="32"/>
        <v>#REF!</v>
      </c>
      <c r="S260" s="16" t="e">
        <f t="shared" si="32"/>
        <v>#REF!</v>
      </c>
      <c r="T260" s="16" t="e">
        <f t="shared" si="32"/>
        <v>#REF!</v>
      </c>
      <c r="U260" s="16" t="e">
        <f t="shared" si="32"/>
        <v>#REF!</v>
      </c>
      <c r="V260" s="16" t="e">
        <f t="shared" si="32"/>
        <v>#REF!</v>
      </c>
      <c r="X260" s="59">
        <f>X261+X285+X316+X332+X337+X354</f>
        <v>106911.48499999999</v>
      </c>
      <c r="Y260" s="80">
        <f t="shared" si="31"/>
        <v>23.553776775266744</v>
      </c>
      <c r="Z260" s="83"/>
    </row>
    <row r="261" spans="1:26" s="23" customFormat="1" ht="18.75" outlineLevel="6">
      <c r="A261" s="14" t="s">
        <v>44</v>
      </c>
      <c r="B261" s="15" t="s">
        <v>20</v>
      </c>
      <c r="C261" s="15" t="s">
        <v>251</v>
      </c>
      <c r="D261" s="15" t="s">
        <v>5</v>
      </c>
      <c r="E261" s="15"/>
      <c r="F261" s="59">
        <f>F266+F262</f>
        <v>98037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X261" s="59">
        <f>X266+X262</f>
        <v>24433.824</v>
      </c>
      <c r="Y261" s="80">
        <f t="shared" si="31"/>
        <v>24.923063741240554</v>
      </c>
      <c r="Z261" s="83"/>
    </row>
    <row r="262" spans="1:26" s="23" customFormat="1" ht="31.5" outlineLevel="6">
      <c r="A262" s="20" t="s">
        <v>134</v>
      </c>
      <c r="B262" s="9" t="s">
        <v>20</v>
      </c>
      <c r="C262" s="9" t="s">
        <v>252</v>
      </c>
      <c r="D262" s="9" t="s">
        <v>5</v>
      </c>
      <c r="E262" s="9"/>
      <c r="F262" s="60">
        <f>F263</f>
        <v>0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X262" s="60">
        <f>X263</f>
        <v>0</v>
      </c>
      <c r="Y262" s="80">
        <v>0</v>
      </c>
      <c r="Z262" s="83"/>
    </row>
    <row r="263" spans="1:26" s="23" customFormat="1" ht="31.5" outlineLevel="6">
      <c r="A263" s="20" t="s">
        <v>136</v>
      </c>
      <c r="B263" s="9" t="s">
        <v>20</v>
      </c>
      <c r="C263" s="9" t="s">
        <v>253</v>
      </c>
      <c r="D263" s="9" t="s">
        <v>5</v>
      </c>
      <c r="E263" s="9"/>
      <c r="F263" s="60">
        <f>F264</f>
        <v>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X263" s="60">
        <f>X264</f>
        <v>0</v>
      </c>
      <c r="Y263" s="80">
        <v>0</v>
      </c>
      <c r="Z263" s="83"/>
    </row>
    <row r="264" spans="1:26" s="23" customFormat="1" ht="31.5" outlineLevel="6">
      <c r="A264" s="34" t="s">
        <v>385</v>
      </c>
      <c r="B264" s="17" t="s">
        <v>20</v>
      </c>
      <c r="C264" s="17" t="s">
        <v>400</v>
      </c>
      <c r="D264" s="17" t="s">
        <v>5</v>
      </c>
      <c r="E264" s="17"/>
      <c r="F264" s="61">
        <f>F265</f>
        <v>0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X264" s="61">
        <f>X265</f>
        <v>0</v>
      </c>
      <c r="Y264" s="80">
        <v>0</v>
      </c>
      <c r="Z264" s="83"/>
    </row>
    <row r="265" spans="1:26" s="23" customFormat="1" ht="18.75" outlineLevel="6">
      <c r="A265" s="72" t="s">
        <v>86</v>
      </c>
      <c r="B265" s="71" t="s">
        <v>20</v>
      </c>
      <c r="C265" s="71" t="s">
        <v>400</v>
      </c>
      <c r="D265" s="71" t="s">
        <v>87</v>
      </c>
      <c r="E265" s="71"/>
      <c r="F265" s="73">
        <v>0</v>
      </c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83"/>
      <c r="X265" s="73">
        <v>0</v>
      </c>
      <c r="Y265" s="80">
        <v>0</v>
      </c>
      <c r="Z265" s="83"/>
    </row>
    <row r="266" spans="1:26" s="23" customFormat="1" ht="15.75" outlineLevel="6">
      <c r="A266" s="50" t="s">
        <v>225</v>
      </c>
      <c r="B266" s="9" t="s">
        <v>20</v>
      </c>
      <c r="C266" s="9" t="s">
        <v>292</v>
      </c>
      <c r="D266" s="9" t="s">
        <v>5</v>
      </c>
      <c r="E266" s="9"/>
      <c r="F266" s="60">
        <f>F267+F277+F281</f>
        <v>98037</v>
      </c>
      <c r="G266" s="10">
        <f aca="true" t="shared" si="33" ref="G266:V266">G267</f>
        <v>0</v>
      </c>
      <c r="H266" s="10">
        <f t="shared" si="33"/>
        <v>0</v>
      </c>
      <c r="I266" s="10">
        <f t="shared" si="33"/>
        <v>0</v>
      </c>
      <c r="J266" s="10">
        <f t="shared" si="33"/>
        <v>0</v>
      </c>
      <c r="K266" s="10">
        <f t="shared" si="33"/>
        <v>0</v>
      </c>
      <c r="L266" s="10">
        <f t="shared" si="33"/>
        <v>0</v>
      </c>
      <c r="M266" s="10">
        <f t="shared" si="33"/>
        <v>0</v>
      </c>
      <c r="N266" s="10">
        <f t="shared" si="33"/>
        <v>0</v>
      </c>
      <c r="O266" s="10">
        <f t="shared" si="33"/>
        <v>0</v>
      </c>
      <c r="P266" s="10">
        <f t="shared" si="33"/>
        <v>0</v>
      </c>
      <c r="Q266" s="10">
        <f t="shared" si="33"/>
        <v>0</v>
      </c>
      <c r="R266" s="10">
        <f t="shared" si="33"/>
        <v>0</v>
      </c>
      <c r="S266" s="10">
        <f t="shared" si="33"/>
        <v>0</v>
      </c>
      <c r="T266" s="10">
        <f t="shared" si="33"/>
        <v>0</v>
      </c>
      <c r="U266" s="10">
        <f t="shared" si="33"/>
        <v>0</v>
      </c>
      <c r="V266" s="10">
        <f t="shared" si="33"/>
        <v>0</v>
      </c>
      <c r="X266" s="60">
        <f>X267+X277+X281</f>
        <v>24433.824</v>
      </c>
      <c r="Y266" s="80">
        <f t="shared" si="31"/>
        <v>24.923063741240554</v>
      </c>
      <c r="Z266" s="83"/>
    </row>
    <row r="267" spans="1:26" s="23" customFormat="1" ht="19.5" customHeight="1" outlineLevel="6">
      <c r="A267" s="50" t="s">
        <v>155</v>
      </c>
      <c r="B267" s="9" t="s">
        <v>20</v>
      </c>
      <c r="C267" s="9" t="s">
        <v>293</v>
      </c>
      <c r="D267" s="9" t="s">
        <v>5</v>
      </c>
      <c r="E267" s="9"/>
      <c r="F267" s="60">
        <f>F268+F271+F274</f>
        <v>98037</v>
      </c>
      <c r="G267" s="10">
        <f aca="true" t="shared" si="34" ref="G267:V267">G268</f>
        <v>0</v>
      </c>
      <c r="H267" s="10">
        <f t="shared" si="34"/>
        <v>0</v>
      </c>
      <c r="I267" s="10">
        <f t="shared" si="34"/>
        <v>0</v>
      </c>
      <c r="J267" s="10">
        <f t="shared" si="34"/>
        <v>0</v>
      </c>
      <c r="K267" s="10">
        <f t="shared" si="34"/>
        <v>0</v>
      </c>
      <c r="L267" s="10">
        <f t="shared" si="34"/>
        <v>0</v>
      </c>
      <c r="M267" s="10">
        <f t="shared" si="34"/>
        <v>0</v>
      </c>
      <c r="N267" s="10">
        <f t="shared" si="34"/>
        <v>0</v>
      </c>
      <c r="O267" s="10">
        <f t="shared" si="34"/>
        <v>0</v>
      </c>
      <c r="P267" s="10">
        <f t="shared" si="34"/>
        <v>0</v>
      </c>
      <c r="Q267" s="10">
        <f t="shared" si="34"/>
        <v>0</v>
      </c>
      <c r="R267" s="10">
        <f t="shared" si="34"/>
        <v>0</v>
      </c>
      <c r="S267" s="10">
        <f t="shared" si="34"/>
        <v>0</v>
      </c>
      <c r="T267" s="10">
        <f t="shared" si="34"/>
        <v>0</v>
      </c>
      <c r="U267" s="10">
        <f t="shared" si="34"/>
        <v>0</v>
      </c>
      <c r="V267" s="10">
        <f t="shared" si="34"/>
        <v>0</v>
      </c>
      <c r="X267" s="60">
        <f>X268+X271+X274</f>
        <v>24433.824</v>
      </c>
      <c r="Y267" s="80">
        <f t="shared" si="31"/>
        <v>24.923063741240554</v>
      </c>
      <c r="Z267" s="83"/>
    </row>
    <row r="268" spans="1:26" s="23" customFormat="1" ht="31.5" outlineLevel="6">
      <c r="A268" s="34" t="s">
        <v>156</v>
      </c>
      <c r="B268" s="17" t="s">
        <v>20</v>
      </c>
      <c r="C268" s="17" t="s">
        <v>294</v>
      </c>
      <c r="D268" s="17" t="s">
        <v>5</v>
      </c>
      <c r="E268" s="17"/>
      <c r="F268" s="61">
        <f>F269</f>
        <v>32000</v>
      </c>
      <c r="G268" s="7">
        <f aca="true" t="shared" si="35" ref="G268:V268">G270</f>
        <v>0</v>
      </c>
      <c r="H268" s="7">
        <f t="shared" si="35"/>
        <v>0</v>
      </c>
      <c r="I268" s="7">
        <f t="shared" si="35"/>
        <v>0</v>
      </c>
      <c r="J268" s="7">
        <f t="shared" si="35"/>
        <v>0</v>
      </c>
      <c r="K268" s="7">
        <f t="shared" si="35"/>
        <v>0</v>
      </c>
      <c r="L268" s="7">
        <f t="shared" si="35"/>
        <v>0</v>
      </c>
      <c r="M268" s="7">
        <f t="shared" si="35"/>
        <v>0</v>
      </c>
      <c r="N268" s="7">
        <f t="shared" si="35"/>
        <v>0</v>
      </c>
      <c r="O268" s="7">
        <f t="shared" si="35"/>
        <v>0</v>
      </c>
      <c r="P268" s="7">
        <f t="shared" si="35"/>
        <v>0</v>
      </c>
      <c r="Q268" s="7">
        <f t="shared" si="35"/>
        <v>0</v>
      </c>
      <c r="R268" s="7">
        <f t="shared" si="35"/>
        <v>0</v>
      </c>
      <c r="S268" s="7">
        <f t="shared" si="35"/>
        <v>0</v>
      </c>
      <c r="T268" s="7">
        <f t="shared" si="35"/>
        <v>0</v>
      </c>
      <c r="U268" s="7">
        <f t="shared" si="35"/>
        <v>0</v>
      </c>
      <c r="V268" s="7">
        <f t="shared" si="35"/>
        <v>0</v>
      </c>
      <c r="X268" s="61">
        <f>X269</f>
        <v>10053.824</v>
      </c>
      <c r="Y268" s="80">
        <f aca="true" t="shared" si="36" ref="Y268:Y330">X268/F268*100</f>
        <v>31.418200000000002</v>
      </c>
      <c r="Z268" s="83"/>
    </row>
    <row r="269" spans="1:26" s="23" customFormat="1" ht="15.75" outlineLevel="6">
      <c r="A269" s="5" t="s">
        <v>119</v>
      </c>
      <c r="B269" s="6" t="s">
        <v>20</v>
      </c>
      <c r="C269" s="6" t="s">
        <v>294</v>
      </c>
      <c r="D269" s="6" t="s">
        <v>120</v>
      </c>
      <c r="E269" s="6"/>
      <c r="F269" s="62">
        <f>F270</f>
        <v>32000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62">
        <f>X270</f>
        <v>10053.824</v>
      </c>
      <c r="Y269" s="80">
        <f t="shared" si="36"/>
        <v>31.418200000000002</v>
      </c>
      <c r="Z269" s="83"/>
    </row>
    <row r="270" spans="1:26" s="23" customFormat="1" ht="47.25" outlineLevel="6">
      <c r="A270" s="39" t="s">
        <v>200</v>
      </c>
      <c r="B270" s="33" t="s">
        <v>20</v>
      </c>
      <c r="C270" s="33" t="s">
        <v>294</v>
      </c>
      <c r="D270" s="33" t="s">
        <v>85</v>
      </c>
      <c r="E270" s="33"/>
      <c r="F270" s="63">
        <v>32000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63">
        <v>10053.824</v>
      </c>
      <c r="Y270" s="80">
        <f t="shared" si="36"/>
        <v>31.418200000000002</v>
      </c>
      <c r="Z270" s="83"/>
    </row>
    <row r="271" spans="1:26" s="23" customFormat="1" ht="63" outlineLevel="6">
      <c r="A271" s="45" t="s">
        <v>158</v>
      </c>
      <c r="B271" s="17" t="s">
        <v>20</v>
      </c>
      <c r="C271" s="17" t="s">
        <v>295</v>
      </c>
      <c r="D271" s="17" t="s">
        <v>5</v>
      </c>
      <c r="E271" s="17"/>
      <c r="F271" s="61">
        <f>F272</f>
        <v>66037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61">
        <f>X272</f>
        <v>14300</v>
      </c>
      <c r="Y271" s="80">
        <f t="shared" si="36"/>
        <v>21.654527007586655</v>
      </c>
      <c r="Z271" s="83"/>
    </row>
    <row r="272" spans="1:26" s="23" customFormat="1" ht="15.75" outlineLevel="6">
      <c r="A272" s="5" t="s">
        <v>119</v>
      </c>
      <c r="B272" s="6" t="s">
        <v>20</v>
      </c>
      <c r="C272" s="6" t="s">
        <v>295</v>
      </c>
      <c r="D272" s="6" t="s">
        <v>120</v>
      </c>
      <c r="E272" s="6"/>
      <c r="F272" s="62">
        <f>F273</f>
        <v>66037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62">
        <f>X273</f>
        <v>14300</v>
      </c>
      <c r="Y272" s="80">
        <f t="shared" si="36"/>
        <v>21.654527007586655</v>
      </c>
      <c r="Z272" s="83"/>
    </row>
    <row r="273" spans="1:26" s="23" customFormat="1" ht="47.25" outlineLevel="6">
      <c r="A273" s="39" t="s">
        <v>200</v>
      </c>
      <c r="B273" s="33" t="s">
        <v>20</v>
      </c>
      <c r="C273" s="33" t="s">
        <v>295</v>
      </c>
      <c r="D273" s="33" t="s">
        <v>85</v>
      </c>
      <c r="E273" s="33"/>
      <c r="F273" s="63">
        <v>66037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63">
        <v>14300</v>
      </c>
      <c r="Y273" s="80">
        <f t="shared" si="36"/>
        <v>21.654527007586655</v>
      </c>
      <c r="Z273" s="83"/>
    </row>
    <row r="274" spans="1:26" s="23" customFormat="1" ht="31.5" outlineLevel="6">
      <c r="A274" s="51" t="s">
        <v>160</v>
      </c>
      <c r="B274" s="17" t="s">
        <v>20</v>
      </c>
      <c r="C274" s="17" t="s">
        <v>296</v>
      </c>
      <c r="D274" s="17" t="s">
        <v>5</v>
      </c>
      <c r="E274" s="17"/>
      <c r="F274" s="61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61">
        <f>X275</f>
        <v>80</v>
      </c>
      <c r="Y274" s="80">
        <v>0</v>
      </c>
      <c r="Z274" s="83"/>
    </row>
    <row r="275" spans="1:26" s="23" customFormat="1" ht="15.75" outlineLevel="6">
      <c r="A275" s="5" t="s">
        <v>119</v>
      </c>
      <c r="B275" s="6" t="s">
        <v>20</v>
      </c>
      <c r="C275" s="6" t="s">
        <v>296</v>
      </c>
      <c r="D275" s="6" t="s">
        <v>120</v>
      </c>
      <c r="E275" s="6"/>
      <c r="F275" s="62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62">
        <f>X276</f>
        <v>80</v>
      </c>
      <c r="Y275" s="80">
        <v>0</v>
      </c>
      <c r="Z275" s="83"/>
    </row>
    <row r="276" spans="1:26" s="23" customFormat="1" ht="15.75" outlineLevel="6">
      <c r="A276" s="42" t="s">
        <v>86</v>
      </c>
      <c r="B276" s="33" t="s">
        <v>20</v>
      </c>
      <c r="C276" s="33" t="s">
        <v>296</v>
      </c>
      <c r="D276" s="33" t="s">
        <v>87</v>
      </c>
      <c r="E276" s="33"/>
      <c r="F276" s="63"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63">
        <v>80</v>
      </c>
      <c r="Y276" s="80">
        <v>0</v>
      </c>
      <c r="Z276" s="83"/>
    </row>
    <row r="277" spans="1:26" s="23" customFormat="1" ht="31.5" outlineLevel="6">
      <c r="A277" s="52" t="s">
        <v>226</v>
      </c>
      <c r="B277" s="9" t="s">
        <v>20</v>
      </c>
      <c r="C277" s="9" t="s">
        <v>297</v>
      </c>
      <c r="D277" s="9" t="s">
        <v>5</v>
      </c>
      <c r="E277" s="9"/>
      <c r="F277" s="60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60">
        <f>X278</f>
        <v>0</v>
      </c>
      <c r="Y277" s="80">
        <v>0</v>
      </c>
      <c r="Z277" s="83"/>
    </row>
    <row r="278" spans="1:26" s="23" customFormat="1" ht="31.5" outlineLevel="6">
      <c r="A278" s="51" t="s">
        <v>157</v>
      </c>
      <c r="B278" s="17" t="s">
        <v>20</v>
      </c>
      <c r="C278" s="17" t="s">
        <v>298</v>
      </c>
      <c r="D278" s="17" t="s">
        <v>5</v>
      </c>
      <c r="E278" s="17"/>
      <c r="F278" s="61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61">
        <f>X279</f>
        <v>0</v>
      </c>
      <c r="Y278" s="80">
        <v>0</v>
      </c>
      <c r="Z278" s="83"/>
    </row>
    <row r="279" spans="1:26" s="23" customFormat="1" ht="15.75" outlineLevel="6">
      <c r="A279" s="5" t="s">
        <v>119</v>
      </c>
      <c r="B279" s="6" t="s">
        <v>20</v>
      </c>
      <c r="C279" s="6" t="s">
        <v>298</v>
      </c>
      <c r="D279" s="6" t="s">
        <v>120</v>
      </c>
      <c r="E279" s="6"/>
      <c r="F279" s="62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62">
        <f>X280</f>
        <v>0</v>
      </c>
      <c r="Y279" s="80">
        <v>0</v>
      </c>
      <c r="Z279" s="83"/>
    </row>
    <row r="280" spans="1:26" s="23" customFormat="1" ht="15.75" outlineLevel="6">
      <c r="A280" s="42" t="s">
        <v>86</v>
      </c>
      <c r="B280" s="33" t="s">
        <v>20</v>
      </c>
      <c r="C280" s="33" t="s">
        <v>298</v>
      </c>
      <c r="D280" s="33" t="s">
        <v>87</v>
      </c>
      <c r="E280" s="33"/>
      <c r="F280" s="63"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63">
        <v>0</v>
      </c>
      <c r="Y280" s="80">
        <v>0</v>
      </c>
      <c r="Z280" s="83"/>
    </row>
    <row r="281" spans="1:26" s="23" customFormat="1" ht="15.75" outlineLevel="6">
      <c r="A281" s="52" t="s">
        <v>368</v>
      </c>
      <c r="B281" s="9" t="s">
        <v>20</v>
      </c>
      <c r="C281" s="9" t="s">
        <v>370</v>
      </c>
      <c r="D281" s="9" t="s">
        <v>5</v>
      </c>
      <c r="E281" s="9"/>
      <c r="F281" s="60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60">
        <f>X282</f>
        <v>0</v>
      </c>
      <c r="Y281" s="80">
        <v>0</v>
      </c>
      <c r="Z281" s="83"/>
    </row>
    <row r="282" spans="1:26" s="23" customFormat="1" ht="31.5" outlineLevel="6">
      <c r="A282" s="51" t="s">
        <v>369</v>
      </c>
      <c r="B282" s="17" t="s">
        <v>20</v>
      </c>
      <c r="C282" s="17" t="s">
        <v>379</v>
      </c>
      <c r="D282" s="17" t="s">
        <v>5</v>
      </c>
      <c r="E282" s="17"/>
      <c r="F282" s="61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61">
        <f>X283</f>
        <v>0</v>
      </c>
      <c r="Y282" s="80">
        <v>0</v>
      </c>
      <c r="Z282" s="83"/>
    </row>
    <row r="283" spans="1:26" s="23" customFormat="1" ht="15.75" outlineLevel="6">
      <c r="A283" s="5" t="s">
        <v>119</v>
      </c>
      <c r="B283" s="6" t="s">
        <v>20</v>
      </c>
      <c r="C283" s="6" t="s">
        <v>379</v>
      </c>
      <c r="D283" s="6" t="s">
        <v>120</v>
      </c>
      <c r="E283" s="6"/>
      <c r="F283" s="62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62">
        <f>X284</f>
        <v>0</v>
      </c>
      <c r="Y283" s="80">
        <v>0</v>
      </c>
      <c r="Z283" s="83"/>
    </row>
    <row r="284" spans="1:26" s="23" customFormat="1" ht="15.75" outlineLevel="6">
      <c r="A284" s="42" t="s">
        <v>86</v>
      </c>
      <c r="B284" s="33" t="s">
        <v>20</v>
      </c>
      <c r="C284" s="33" t="s">
        <v>379</v>
      </c>
      <c r="D284" s="33" t="s">
        <v>87</v>
      </c>
      <c r="E284" s="33"/>
      <c r="F284" s="63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63">
        <v>0</v>
      </c>
      <c r="Y284" s="80">
        <v>0</v>
      </c>
      <c r="Z284" s="83"/>
    </row>
    <row r="285" spans="1:26" s="23" customFormat="1" ht="15.75" outlineLevel="6">
      <c r="A285" s="53" t="s">
        <v>43</v>
      </c>
      <c r="B285" s="28" t="s">
        <v>21</v>
      </c>
      <c r="C285" s="28" t="s">
        <v>251</v>
      </c>
      <c r="D285" s="28" t="s">
        <v>5</v>
      </c>
      <c r="E285" s="28"/>
      <c r="F285" s="66">
        <f>F286+F290+F313</f>
        <v>303835.68799999997</v>
      </c>
      <c r="G285" s="10" t="e">
        <f>G291+#REF!+G327+#REF!+#REF!+#REF!+#REF!</f>
        <v>#REF!</v>
      </c>
      <c r="H285" s="10" t="e">
        <f>H291+#REF!+H327+#REF!+#REF!+#REF!+#REF!</f>
        <v>#REF!</v>
      </c>
      <c r="I285" s="10" t="e">
        <f>I291+#REF!+I327+#REF!+#REF!+#REF!+#REF!</f>
        <v>#REF!</v>
      </c>
      <c r="J285" s="10" t="e">
        <f>J291+#REF!+J327+#REF!+#REF!+#REF!+#REF!</f>
        <v>#REF!</v>
      </c>
      <c r="K285" s="10" t="e">
        <f>K291+#REF!+K327+#REF!+#REF!+#REF!+#REF!</f>
        <v>#REF!</v>
      </c>
      <c r="L285" s="10" t="e">
        <f>L291+#REF!+L327+#REF!+#REF!+#REF!+#REF!</f>
        <v>#REF!</v>
      </c>
      <c r="M285" s="10" t="e">
        <f>M291+#REF!+M327+#REF!+#REF!+#REF!+#REF!</f>
        <v>#REF!</v>
      </c>
      <c r="N285" s="10" t="e">
        <f>N291+#REF!+N327+#REF!+#REF!+#REF!+#REF!</f>
        <v>#REF!</v>
      </c>
      <c r="O285" s="10" t="e">
        <f>O291+#REF!+O327+#REF!+#REF!+#REF!+#REF!</f>
        <v>#REF!</v>
      </c>
      <c r="P285" s="10" t="e">
        <f>P291+#REF!+P327+#REF!+#REF!+#REF!+#REF!</f>
        <v>#REF!</v>
      </c>
      <c r="Q285" s="10" t="e">
        <f>Q291+#REF!+Q327+#REF!+#REF!+#REF!+#REF!</f>
        <v>#REF!</v>
      </c>
      <c r="R285" s="10" t="e">
        <f>R291+#REF!+R327+#REF!+#REF!+#REF!+#REF!</f>
        <v>#REF!</v>
      </c>
      <c r="S285" s="10" t="e">
        <f>S291+#REF!+S327+#REF!+#REF!+#REF!+#REF!</f>
        <v>#REF!</v>
      </c>
      <c r="T285" s="10" t="e">
        <f>T291+#REF!+T327+#REF!+#REF!+#REF!+#REF!</f>
        <v>#REF!</v>
      </c>
      <c r="U285" s="10" t="e">
        <f>U291+#REF!+U327+#REF!+#REF!+#REF!+#REF!</f>
        <v>#REF!</v>
      </c>
      <c r="V285" s="10" t="e">
        <f>V291+#REF!+V327+#REF!+#REF!+#REF!+#REF!</f>
        <v>#REF!</v>
      </c>
      <c r="X285" s="66">
        <f>X286+X290+X313</f>
        <v>71556.43</v>
      </c>
      <c r="Y285" s="80">
        <f t="shared" si="36"/>
        <v>23.551028673103076</v>
      </c>
      <c r="Z285" s="83"/>
    </row>
    <row r="286" spans="1:26" s="23" customFormat="1" ht="31.5" outlineLevel="6">
      <c r="A286" s="20" t="s">
        <v>134</v>
      </c>
      <c r="B286" s="9" t="s">
        <v>21</v>
      </c>
      <c r="C286" s="9" t="s">
        <v>252</v>
      </c>
      <c r="D286" s="9" t="s">
        <v>5</v>
      </c>
      <c r="E286" s="9"/>
      <c r="F286" s="60">
        <f>F287</f>
        <v>448.588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X286" s="60">
        <f>X287</f>
        <v>0</v>
      </c>
      <c r="Y286" s="80">
        <f t="shared" si="36"/>
        <v>0</v>
      </c>
      <c r="Z286" s="83"/>
    </row>
    <row r="287" spans="1:26" s="23" customFormat="1" ht="31.5" outlineLevel="6">
      <c r="A287" s="20" t="s">
        <v>136</v>
      </c>
      <c r="B287" s="9" t="s">
        <v>21</v>
      </c>
      <c r="C287" s="9" t="s">
        <v>253</v>
      </c>
      <c r="D287" s="9" t="s">
        <v>5</v>
      </c>
      <c r="E287" s="9"/>
      <c r="F287" s="60">
        <f>F288</f>
        <v>448.588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X287" s="60">
        <f>X288</f>
        <v>0</v>
      </c>
      <c r="Y287" s="80">
        <f t="shared" si="36"/>
        <v>0</v>
      </c>
      <c r="Z287" s="83"/>
    </row>
    <row r="288" spans="1:26" s="23" customFormat="1" ht="18.75" customHeight="1" outlineLevel="6">
      <c r="A288" s="34" t="s">
        <v>385</v>
      </c>
      <c r="B288" s="17" t="s">
        <v>21</v>
      </c>
      <c r="C288" s="17" t="s">
        <v>384</v>
      </c>
      <c r="D288" s="17" t="s">
        <v>5</v>
      </c>
      <c r="E288" s="17"/>
      <c r="F288" s="61">
        <f>F289</f>
        <v>448.588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X288" s="61">
        <f>X289</f>
        <v>0</v>
      </c>
      <c r="Y288" s="80">
        <f t="shared" si="36"/>
        <v>0</v>
      </c>
      <c r="Z288" s="83"/>
    </row>
    <row r="289" spans="1:26" s="23" customFormat="1" ht="15.75" outlineLevel="6">
      <c r="A289" s="72" t="s">
        <v>86</v>
      </c>
      <c r="B289" s="71" t="s">
        <v>21</v>
      </c>
      <c r="C289" s="71" t="s">
        <v>384</v>
      </c>
      <c r="D289" s="71" t="s">
        <v>87</v>
      </c>
      <c r="E289" s="71"/>
      <c r="F289" s="73">
        <v>448.588</v>
      </c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3"/>
      <c r="X289" s="73">
        <v>0</v>
      </c>
      <c r="Y289" s="80">
        <f t="shared" si="36"/>
        <v>0</v>
      </c>
      <c r="Z289" s="83"/>
    </row>
    <row r="290" spans="1:26" s="23" customFormat="1" ht="15.75" outlineLevel="6">
      <c r="A290" s="50" t="s">
        <v>225</v>
      </c>
      <c r="B290" s="9" t="s">
        <v>21</v>
      </c>
      <c r="C290" s="9" t="s">
        <v>292</v>
      </c>
      <c r="D290" s="9" t="s">
        <v>5</v>
      </c>
      <c r="E290" s="9"/>
      <c r="F290" s="60">
        <f>F291</f>
        <v>303387.1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X290" s="60">
        <f>X291</f>
        <v>71556.43</v>
      </c>
      <c r="Y290" s="80">
        <f t="shared" si="36"/>
        <v>23.585851211208386</v>
      </c>
      <c r="Z290" s="83"/>
    </row>
    <row r="291" spans="1:26" s="23" customFormat="1" ht="15.75" outlineLevel="6">
      <c r="A291" s="21" t="s">
        <v>159</v>
      </c>
      <c r="B291" s="9" t="s">
        <v>21</v>
      </c>
      <c r="C291" s="9" t="s">
        <v>299</v>
      </c>
      <c r="D291" s="9" t="s">
        <v>5</v>
      </c>
      <c r="E291" s="9"/>
      <c r="F291" s="104">
        <f>F292+F295+F298+F301+F304+F307+F310</f>
        <v>303387.1</v>
      </c>
      <c r="G291" s="10" t="e">
        <f>#REF!</f>
        <v>#REF!</v>
      </c>
      <c r="H291" s="10" t="e">
        <f>#REF!</f>
        <v>#REF!</v>
      </c>
      <c r="I291" s="10" t="e">
        <f>#REF!</f>
        <v>#REF!</v>
      </c>
      <c r="J291" s="10" t="e">
        <f>#REF!</f>
        <v>#REF!</v>
      </c>
      <c r="K291" s="10" t="e">
        <f>#REF!</f>
        <v>#REF!</v>
      </c>
      <c r="L291" s="10" t="e">
        <f>#REF!</f>
        <v>#REF!</v>
      </c>
      <c r="M291" s="10" t="e">
        <f>#REF!</f>
        <v>#REF!</v>
      </c>
      <c r="N291" s="10" t="e">
        <f>#REF!</f>
        <v>#REF!</v>
      </c>
      <c r="O291" s="10" t="e">
        <f>#REF!</f>
        <v>#REF!</v>
      </c>
      <c r="P291" s="10" t="e">
        <f>#REF!</f>
        <v>#REF!</v>
      </c>
      <c r="Q291" s="10" t="e">
        <f>#REF!</f>
        <v>#REF!</v>
      </c>
      <c r="R291" s="10" t="e">
        <f>#REF!</f>
        <v>#REF!</v>
      </c>
      <c r="S291" s="10" t="e">
        <f>#REF!</f>
        <v>#REF!</v>
      </c>
      <c r="T291" s="10" t="e">
        <f>#REF!</f>
        <v>#REF!</v>
      </c>
      <c r="U291" s="10" t="e">
        <f>#REF!</f>
        <v>#REF!</v>
      </c>
      <c r="V291" s="10" t="e">
        <f>#REF!</f>
        <v>#REF!</v>
      </c>
      <c r="X291" s="104">
        <f>X292+X295+X298+X301+X304+X307+X310</f>
        <v>71556.43</v>
      </c>
      <c r="Y291" s="80">
        <f t="shared" si="36"/>
        <v>23.585851211208386</v>
      </c>
      <c r="Z291" s="83"/>
    </row>
    <row r="292" spans="1:26" s="23" customFormat="1" ht="31.5" outlineLevel="6">
      <c r="A292" s="34" t="s">
        <v>156</v>
      </c>
      <c r="B292" s="17" t="s">
        <v>21</v>
      </c>
      <c r="C292" s="17" t="s">
        <v>300</v>
      </c>
      <c r="D292" s="17" t="s">
        <v>5</v>
      </c>
      <c r="E292" s="17"/>
      <c r="F292" s="105">
        <f>F293</f>
        <v>62661.1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05">
        <f>X293</f>
        <v>22504.407</v>
      </c>
      <c r="Y292" s="80">
        <f t="shared" si="36"/>
        <v>35.914478041400486</v>
      </c>
      <c r="Z292" s="83"/>
    </row>
    <row r="293" spans="1:26" s="23" customFormat="1" ht="15.75" outlineLevel="6">
      <c r="A293" s="5" t="s">
        <v>119</v>
      </c>
      <c r="B293" s="6" t="s">
        <v>21</v>
      </c>
      <c r="C293" s="6" t="s">
        <v>300</v>
      </c>
      <c r="D293" s="6" t="s">
        <v>120</v>
      </c>
      <c r="E293" s="6"/>
      <c r="F293" s="106">
        <f>F294</f>
        <v>62661.1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106">
        <f>X294</f>
        <v>22504.407</v>
      </c>
      <c r="Y293" s="80">
        <f t="shared" si="36"/>
        <v>35.914478041400486</v>
      </c>
      <c r="Z293" s="83"/>
    </row>
    <row r="294" spans="1:26" s="23" customFormat="1" ht="47.25" outlineLevel="6">
      <c r="A294" s="39" t="s">
        <v>200</v>
      </c>
      <c r="B294" s="33" t="s">
        <v>21</v>
      </c>
      <c r="C294" s="33" t="s">
        <v>300</v>
      </c>
      <c r="D294" s="33" t="s">
        <v>85</v>
      </c>
      <c r="E294" s="33"/>
      <c r="F294" s="74">
        <v>62661.1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107">
        <v>22504.407</v>
      </c>
      <c r="Y294" s="80">
        <f t="shared" si="36"/>
        <v>35.914478041400486</v>
      </c>
      <c r="Z294" s="83"/>
    </row>
    <row r="295" spans="1:26" s="23" customFormat="1" ht="31.5" outlineLevel="6">
      <c r="A295" s="51" t="s">
        <v>197</v>
      </c>
      <c r="B295" s="17" t="s">
        <v>21</v>
      </c>
      <c r="C295" s="17" t="s">
        <v>342</v>
      </c>
      <c r="D295" s="17" t="s">
        <v>5</v>
      </c>
      <c r="E295" s="17"/>
      <c r="F295" s="105">
        <f>F296</f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105">
        <f>X296</f>
        <v>90</v>
      </c>
      <c r="Y295" s="80">
        <v>0</v>
      </c>
      <c r="Z295" s="83"/>
    </row>
    <row r="296" spans="1:26" s="23" customFormat="1" ht="15.75" outlineLevel="6">
      <c r="A296" s="5" t="s">
        <v>119</v>
      </c>
      <c r="B296" s="6" t="s">
        <v>21</v>
      </c>
      <c r="C296" s="6" t="s">
        <v>342</v>
      </c>
      <c r="D296" s="6" t="s">
        <v>120</v>
      </c>
      <c r="E296" s="6"/>
      <c r="F296" s="106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106">
        <f>X297</f>
        <v>90</v>
      </c>
      <c r="Y296" s="80">
        <v>0</v>
      </c>
      <c r="Z296" s="83"/>
    </row>
    <row r="297" spans="1:26" s="23" customFormat="1" ht="15.75" outlineLevel="6">
      <c r="A297" s="42" t="s">
        <v>86</v>
      </c>
      <c r="B297" s="33" t="s">
        <v>21</v>
      </c>
      <c r="C297" s="33" t="s">
        <v>342</v>
      </c>
      <c r="D297" s="33" t="s">
        <v>87</v>
      </c>
      <c r="E297" s="33"/>
      <c r="F297" s="107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107">
        <v>90</v>
      </c>
      <c r="Y297" s="80">
        <v>0</v>
      </c>
      <c r="Z297" s="83"/>
    </row>
    <row r="298" spans="1:26" s="23" customFormat="1" ht="15.75" outlineLevel="6">
      <c r="A298" s="51" t="s">
        <v>242</v>
      </c>
      <c r="B298" s="17" t="s">
        <v>21</v>
      </c>
      <c r="C298" s="17" t="s">
        <v>301</v>
      </c>
      <c r="D298" s="17" t="s">
        <v>5</v>
      </c>
      <c r="E298" s="17"/>
      <c r="F298" s="67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67">
        <f>X299</f>
        <v>0</v>
      </c>
      <c r="Y298" s="80">
        <v>0</v>
      </c>
      <c r="Z298" s="83"/>
    </row>
    <row r="299" spans="1:26" s="23" customFormat="1" ht="15.75" outlineLevel="6">
      <c r="A299" s="5" t="s">
        <v>119</v>
      </c>
      <c r="B299" s="6" t="s">
        <v>21</v>
      </c>
      <c r="C299" s="6" t="s">
        <v>301</v>
      </c>
      <c r="D299" s="6" t="s">
        <v>120</v>
      </c>
      <c r="E299" s="6"/>
      <c r="F299" s="68">
        <f>F300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68">
        <f>X300</f>
        <v>0</v>
      </c>
      <c r="Y299" s="80">
        <v>0</v>
      </c>
      <c r="Z299" s="83"/>
    </row>
    <row r="300" spans="1:26" s="23" customFormat="1" ht="15.75" outlineLevel="6">
      <c r="A300" s="42" t="s">
        <v>86</v>
      </c>
      <c r="B300" s="33" t="s">
        <v>21</v>
      </c>
      <c r="C300" s="33" t="s">
        <v>301</v>
      </c>
      <c r="D300" s="33" t="s">
        <v>87</v>
      </c>
      <c r="E300" s="33"/>
      <c r="F300" s="69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69">
        <v>0</v>
      </c>
      <c r="Y300" s="80">
        <v>0</v>
      </c>
      <c r="Z300" s="83"/>
    </row>
    <row r="301" spans="1:26" s="23" customFormat="1" ht="31.5" outlineLevel="6">
      <c r="A301" s="40" t="s">
        <v>161</v>
      </c>
      <c r="B301" s="17" t="s">
        <v>21</v>
      </c>
      <c r="C301" s="17" t="s">
        <v>302</v>
      </c>
      <c r="D301" s="17" t="s">
        <v>5</v>
      </c>
      <c r="E301" s="17"/>
      <c r="F301" s="105">
        <f>F302</f>
        <v>5575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05">
        <f>X302</f>
        <v>1362.023</v>
      </c>
      <c r="Y301" s="80">
        <f t="shared" si="36"/>
        <v>24.430905829596412</v>
      </c>
      <c r="Z301" s="83"/>
    </row>
    <row r="302" spans="1:26" s="23" customFormat="1" ht="15.75" outlineLevel="6">
      <c r="A302" s="5" t="s">
        <v>119</v>
      </c>
      <c r="B302" s="6" t="s">
        <v>21</v>
      </c>
      <c r="C302" s="6" t="s">
        <v>302</v>
      </c>
      <c r="D302" s="6" t="s">
        <v>120</v>
      </c>
      <c r="E302" s="6"/>
      <c r="F302" s="106">
        <f>F303</f>
        <v>5575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106">
        <f>X303</f>
        <v>1362.023</v>
      </c>
      <c r="Y302" s="80">
        <f t="shared" si="36"/>
        <v>24.430905829596412</v>
      </c>
      <c r="Z302" s="83"/>
    </row>
    <row r="303" spans="1:26" s="23" customFormat="1" ht="47.25" outlineLevel="6">
      <c r="A303" s="39" t="s">
        <v>200</v>
      </c>
      <c r="B303" s="33" t="s">
        <v>21</v>
      </c>
      <c r="C303" s="33" t="s">
        <v>302</v>
      </c>
      <c r="D303" s="33" t="s">
        <v>85</v>
      </c>
      <c r="E303" s="33"/>
      <c r="F303" s="107">
        <v>5575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107">
        <v>1362.023</v>
      </c>
      <c r="Y303" s="80">
        <f t="shared" si="36"/>
        <v>24.430905829596412</v>
      </c>
      <c r="Z303" s="83"/>
    </row>
    <row r="304" spans="1:26" s="23" customFormat="1" ht="51" customHeight="1" outlineLevel="6">
      <c r="A304" s="41" t="s">
        <v>162</v>
      </c>
      <c r="B304" s="17" t="s">
        <v>21</v>
      </c>
      <c r="C304" s="17" t="s">
        <v>303</v>
      </c>
      <c r="D304" s="17" t="s">
        <v>5</v>
      </c>
      <c r="E304" s="17"/>
      <c r="F304" s="105">
        <f>F305</f>
        <v>234151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05">
        <f>X305</f>
        <v>47600</v>
      </c>
      <c r="Y304" s="80">
        <f t="shared" si="36"/>
        <v>20.328762209001884</v>
      </c>
      <c r="Z304" s="83"/>
    </row>
    <row r="305" spans="1:26" s="23" customFormat="1" ht="15.75" outlineLevel="6">
      <c r="A305" s="5" t="s">
        <v>119</v>
      </c>
      <c r="B305" s="6" t="s">
        <v>21</v>
      </c>
      <c r="C305" s="6" t="s">
        <v>303</v>
      </c>
      <c r="D305" s="6" t="s">
        <v>120</v>
      </c>
      <c r="E305" s="6"/>
      <c r="F305" s="106">
        <f>F306</f>
        <v>234151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106">
        <f>X306</f>
        <v>47600</v>
      </c>
      <c r="Y305" s="80">
        <f t="shared" si="36"/>
        <v>20.328762209001884</v>
      </c>
      <c r="Z305" s="83"/>
    </row>
    <row r="306" spans="1:26" s="23" customFormat="1" ht="47.25" outlineLevel="6">
      <c r="A306" s="39" t="s">
        <v>200</v>
      </c>
      <c r="B306" s="33" t="s">
        <v>21</v>
      </c>
      <c r="C306" s="33" t="s">
        <v>303</v>
      </c>
      <c r="D306" s="33" t="s">
        <v>85</v>
      </c>
      <c r="E306" s="33"/>
      <c r="F306" s="74">
        <v>234151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107">
        <v>47600</v>
      </c>
      <c r="Y306" s="80">
        <f t="shared" si="36"/>
        <v>20.328762209001884</v>
      </c>
      <c r="Z306" s="83"/>
    </row>
    <row r="307" spans="1:26" s="23" customFormat="1" ht="15.75" outlineLevel="6">
      <c r="A307" s="45" t="s">
        <v>381</v>
      </c>
      <c r="B307" s="17" t="s">
        <v>21</v>
      </c>
      <c r="C307" s="17" t="s">
        <v>380</v>
      </c>
      <c r="D307" s="17" t="s">
        <v>5</v>
      </c>
      <c r="E307" s="17"/>
      <c r="F307" s="105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05">
        <f>X308</f>
        <v>0</v>
      </c>
      <c r="Y307" s="80">
        <v>0</v>
      </c>
      <c r="Z307" s="83"/>
    </row>
    <row r="308" spans="1:26" s="23" customFormat="1" ht="15.75" outlineLevel="6">
      <c r="A308" s="5" t="s">
        <v>119</v>
      </c>
      <c r="B308" s="6" t="s">
        <v>21</v>
      </c>
      <c r="C308" s="6" t="s">
        <v>380</v>
      </c>
      <c r="D308" s="6" t="s">
        <v>120</v>
      </c>
      <c r="E308" s="6"/>
      <c r="F308" s="106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106">
        <f>X309</f>
        <v>0</v>
      </c>
      <c r="Y308" s="80">
        <v>0</v>
      </c>
      <c r="Z308" s="83"/>
    </row>
    <row r="309" spans="1:26" s="23" customFormat="1" ht="15.75" outlineLevel="6">
      <c r="A309" s="42" t="s">
        <v>86</v>
      </c>
      <c r="B309" s="33" t="s">
        <v>21</v>
      </c>
      <c r="C309" s="33" t="s">
        <v>380</v>
      </c>
      <c r="D309" s="33" t="s">
        <v>87</v>
      </c>
      <c r="E309" s="33"/>
      <c r="F309" s="107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107">
        <v>0</v>
      </c>
      <c r="Y309" s="80">
        <v>0</v>
      </c>
      <c r="Z309" s="83"/>
    </row>
    <row r="310" spans="1:26" s="23" customFormat="1" ht="17.25" customHeight="1" outlineLevel="6">
      <c r="A310" s="45" t="s">
        <v>383</v>
      </c>
      <c r="B310" s="17" t="s">
        <v>21</v>
      </c>
      <c r="C310" s="17" t="s">
        <v>382</v>
      </c>
      <c r="D310" s="17" t="s">
        <v>5</v>
      </c>
      <c r="E310" s="17"/>
      <c r="F310" s="105">
        <f>F311</f>
        <v>1000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105">
        <f>X311</f>
        <v>0</v>
      </c>
      <c r="Y310" s="80">
        <f t="shared" si="36"/>
        <v>0</v>
      </c>
      <c r="Z310" s="83"/>
    </row>
    <row r="311" spans="1:26" s="23" customFormat="1" ht="15.75" outlineLevel="6">
      <c r="A311" s="5" t="s">
        <v>119</v>
      </c>
      <c r="B311" s="6" t="s">
        <v>21</v>
      </c>
      <c r="C311" s="6" t="s">
        <v>382</v>
      </c>
      <c r="D311" s="6" t="s">
        <v>120</v>
      </c>
      <c r="E311" s="6"/>
      <c r="F311" s="106">
        <f>F312</f>
        <v>1000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106">
        <f>X312</f>
        <v>0</v>
      </c>
      <c r="Y311" s="80">
        <f t="shared" si="36"/>
        <v>0</v>
      </c>
      <c r="Z311" s="83"/>
    </row>
    <row r="312" spans="1:26" s="23" customFormat="1" ht="15.75" outlineLevel="6">
      <c r="A312" s="42" t="s">
        <v>86</v>
      </c>
      <c r="B312" s="33" t="s">
        <v>21</v>
      </c>
      <c r="C312" s="33" t="s">
        <v>382</v>
      </c>
      <c r="D312" s="33" t="s">
        <v>87</v>
      </c>
      <c r="E312" s="33"/>
      <c r="F312" s="107">
        <v>1000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107">
        <v>0</v>
      </c>
      <c r="Y312" s="80">
        <f t="shared" si="36"/>
        <v>0</v>
      </c>
      <c r="Z312" s="83"/>
    </row>
    <row r="313" spans="1:26" s="23" customFormat="1" ht="31.5" outlineLevel="6">
      <c r="A313" s="50" t="s">
        <v>360</v>
      </c>
      <c r="B313" s="9" t="s">
        <v>21</v>
      </c>
      <c r="C313" s="9" t="s">
        <v>361</v>
      </c>
      <c r="D313" s="9" t="s">
        <v>5</v>
      </c>
      <c r="E313" s="9"/>
      <c r="F313" s="70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70">
        <f>X314</f>
        <v>0</v>
      </c>
      <c r="Y313" s="80">
        <v>0</v>
      </c>
      <c r="Z313" s="83"/>
    </row>
    <row r="314" spans="1:26" s="23" customFormat="1" ht="18.75" outlineLevel="6">
      <c r="A314" s="5" t="s">
        <v>119</v>
      </c>
      <c r="B314" s="6" t="s">
        <v>21</v>
      </c>
      <c r="C314" s="6" t="s">
        <v>363</v>
      </c>
      <c r="D314" s="6" t="s">
        <v>120</v>
      </c>
      <c r="E314" s="54"/>
      <c r="F314" s="68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68">
        <f>X315</f>
        <v>0</v>
      </c>
      <c r="Y314" s="80">
        <v>0</v>
      </c>
      <c r="Z314" s="83"/>
    </row>
    <row r="315" spans="1:26" s="23" customFormat="1" ht="18.75" outlineLevel="6">
      <c r="A315" s="42" t="s">
        <v>86</v>
      </c>
      <c r="B315" s="33" t="s">
        <v>21</v>
      </c>
      <c r="C315" s="33" t="s">
        <v>363</v>
      </c>
      <c r="D315" s="33" t="s">
        <v>87</v>
      </c>
      <c r="E315" s="55"/>
      <c r="F315" s="69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69">
        <v>0</v>
      </c>
      <c r="Y315" s="80">
        <v>0</v>
      </c>
      <c r="Z315" s="83"/>
    </row>
    <row r="316" spans="1:26" s="23" customFormat="1" ht="15.75" outlineLevel="6">
      <c r="A316" s="53" t="s">
        <v>386</v>
      </c>
      <c r="B316" s="28" t="s">
        <v>387</v>
      </c>
      <c r="C316" s="28" t="s">
        <v>251</v>
      </c>
      <c r="D316" s="28" t="s">
        <v>5</v>
      </c>
      <c r="E316" s="28"/>
      <c r="F316" s="66">
        <f>F317+F321+F327</f>
        <v>32645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66">
        <f>X317+X321+X327</f>
        <v>7499.362999999999</v>
      </c>
      <c r="Y316" s="80">
        <f t="shared" si="36"/>
        <v>22.972470516158676</v>
      </c>
      <c r="Z316" s="83"/>
    </row>
    <row r="317" spans="1:26" s="23" customFormat="1" ht="31.5" outlineLevel="6">
      <c r="A317" s="20" t="s">
        <v>134</v>
      </c>
      <c r="B317" s="9" t="s">
        <v>387</v>
      </c>
      <c r="C317" s="9" t="s">
        <v>252</v>
      </c>
      <c r="D317" s="9" t="s">
        <v>5</v>
      </c>
      <c r="E317" s="9"/>
      <c r="F317" s="60">
        <f>F318</f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X317" s="60">
        <f>X318</f>
        <v>0</v>
      </c>
      <c r="Y317" s="80">
        <v>0</v>
      </c>
      <c r="Z317" s="83"/>
    </row>
    <row r="318" spans="1:26" s="23" customFormat="1" ht="31.5" outlineLevel="6">
      <c r="A318" s="20" t="s">
        <v>136</v>
      </c>
      <c r="B318" s="9" t="s">
        <v>387</v>
      </c>
      <c r="C318" s="9" t="s">
        <v>253</v>
      </c>
      <c r="D318" s="9" t="s">
        <v>5</v>
      </c>
      <c r="E318" s="9"/>
      <c r="F318" s="60">
        <f>F319</f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X318" s="60">
        <f>X319</f>
        <v>0</v>
      </c>
      <c r="Y318" s="80">
        <v>0</v>
      </c>
      <c r="Z318" s="83"/>
    </row>
    <row r="319" spans="1:26" s="23" customFormat="1" ht="18.75" customHeight="1" outlineLevel="6">
      <c r="A319" s="34" t="s">
        <v>385</v>
      </c>
      <c r="B319" s="17" t="s">
        <v>387</v>
      </c>
      <c r="C319" s="17" t="s">
        <v>384</v>
      </c>
      <c r="D319" s="17" t="s">
        <v>5</v>
      </c>
      <c r="E319" s="17"/>
      <c r="F319" s="61">
        <f>F320</f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X319" s="61">
        <f>X320</f>
        <v>0</v>
      </c>
      <c r="Y319" s="80">
        <v>0</v>
      </c>
      <c r="Z319" s="83"/>
    </row>
    <row r="320" spans="1:26" s="23" customFormat="1" ht="15.75" outlineLevel="6">
      <c r="A320" s="72" t="s">
        <v>86</v>
      </c>
      <c r="B320" s="71" t="s">
        <v>387</v>
      </c>
      <c r="C320" s="71" t="s">
        <v>384</v>
      </c>
      <c r="D320" s="71" t="s">
        <v>87</v>
      </c>
      <c r="E320" s="71"/>
      <c r="F320" s="73">
        <v>0</v>
      </c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3"/>
      <c r="X320" s="73">
        <v>0</v>
      </c>
      <c r="Y320" s="80">
        <v>0</v>
      </c>
      <c r="Z320" s="83"/>
    </row>
    <row r="321" spans="1:26" s="23" customFormat="1" ht="15.75" outlineLevel="6">
      <c r="A321" s="50" t="s">
        <v>225</v>
      </c>
      <c r="B321" s="9" t="s">
        <v>387</v>
      </c>
      <c r="C321" s="9" t="s">
        <v>292</v>
      </c>
      <c r="D321" s="9" t="s">
        <v>5</v>
      </c>
      <c r="E321" s="9"/>
      <c r="F321" s="60">
        <f>F322</f>
        <v>21000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X321" s="60">
        <f>X322</f>
        <v>4786.016</v>
      </c>
      <c r="Y321" s="80">
        <f t="shared" si="36"/>
        <v>22.790552380952377</v>
      </c>
      <c r="Z321" s="83"/>
    </row>
    <row r="322" spans="1:26" s="23" customFormat="1" ht="31.5" outlineLevel="6">
      <c r="A322" s="12" t="s">
        <v>189</v>
      </c>
      <c r="B322" s="9" t="s">
        <v>387</v>
      </c>
      <c r="C322" s="9" t="s">
        <v>304</v>
      </c>
      <c r="D322" s="9" t="s">
        <v>5</v>
      </c>
      <c r="E322" s="9"/>
      <c r="F322" s="104">
        <f>F323</f>
        <v>21000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104">
        <f>X323</f>
        <v>4786.016</v>
      </c>
      <c r="Y322" s="80">
        <f t="shared" si="36"/>
        <v>22.790552380952377</v>
      </c>
      <c r="Z322" s="83"/>
    </row>
    <row r="323" spans="1:26" s="23" customFormat="1" ht="31.5" outlineLevel="6">
      <c r="A323" s="34" t="s">
        <v>190</v>
      </c>
      <c r="B323" s="17" t="s">
        <v>387</v>
      </c>
      <c r="C323" s="17" t="s">
        <v>305</v>
      </c>
      <c r="D323" s="17" t="s">
        <v>5</v>
      </c>
      <c r="E323" s="17"/>
      <c r="F323" s="105">
        <f>F324</f>
        <v>21000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05">
        <f>X324</f>
        <v>4786.016</v>
      </c>
      <c r="Y323" s="80">
        <f t="shared" si="36"/>
        <v>22.790552380952377</v>
      </c>
      <c r="Z323" s="83"/>
    </row>
    <row r="324" spans="1:26" s="23" customFormat="1" ht="15.75" outlineLevel="6">
      <c r="A324" s="5" t="s">
        <v>119</v>
      </c>
      <c r="B324" s="6" t="s">
        <v>387</v>
      </c>
      <c r="C324" s="6" t="s">
        <v>305</v>
      </c>
      <c r="D324" s="6" t="s">
        <v>120</v>
      </c>
      <c r="E324" s="6"/>
      <c r="F324" s="106">
        <f>F325+F326</f>
        <v>21000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106">
        <f>X325+X326</f>
        <v>4786.016</v>
      </c>
      <c r="Y324" s="80">
        <f t="shared" si="36"/>
        <v>22.790552380952377</v>
      </c>
      <c r="Z324" s="83"/>
    </row>
    <row r="325" spans="1:26" s="23" customFormat="1" ht="47.25" outlineLevel="6">
      <c r="A325" s="39" t="s">
        <v>200</v>
      </c>
      <c r="B325" s="33" t="s">
        <v>387</v>
      </c>
      <c r="C325" s="33" t="s">
        <v>305</v>
      </c>
      <c r="D325" s="33" t="s">
        <v>85</v>
      </c>
      <c r="E325" s="33"/>
      <c r="F325" s="107">
        <v>21000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107">
        <v>4786.016</v>
      </c>
      <c r="Y325" s="80">
        <f t="shared" si="36"/>
        <v>22.790552380952377</v>
      </c>
      <c r="Z325" s="83"/>
    </row>
    <row r="326" spans="1:26" s="23" customFormat="1" ht="15.75" outlineLevel="6">
      <c r="A326" s="42" t="s">
        <v>86</v>
      </c>
      <c r="B326" s="33" t="s">
        <v>387</v>
      </c>
      <c r="C326" s="33" t="s">
        <v>345</v>
      </c>
      <c r="D326" s="33" t="s">
        <v>87</v>
      </c>
      <c r="E326" s="33"/>
      <c r="F326" s="10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07">
        <v>0</v>
      </c>
      <c r="Y326" s="80">
        <v>0</v>
      </c>
      <c r="Z326" s="83"/>
    </row>
    <row r="327" spans="1:26" s="23" customFormat="1" ht="31.5" outlineLevel="6">
      <c r="A327" s="50" t="s">
        <v>201</v>
      </c>
      <c r="B327" s="9" t="s">
        <v>387</v>
      </c>
      <c r="C327" s="9" t="s">
        <v>306</v>
      </c>
      <c r="D327" s="9" t="s">
        <v>5</v>
      </c>
      <c r="E327" s="9"/>
      <c r="F327" s="104">
        <f>F328</f>
        <v>11645</v>
      </c>
      <c r="G327" s="10" t="e">
        <f aca="true" t="shared" si="37" ref="G327:V327">G328</f>
        <v>#REF!</v>
      </c>
      <c r="H327" s="10" t="e">
        <f t="shared" si="37"/>
        <v>#REF!</v>
      </c>
      <c r="I327" s="10" t="e">
        <f t="shared" si="37"/>
        <v>#REF!</v>
      </c>
      <c r="J327" s="10" t="e">
        <f t="shared" si="37"/>
        <v>#REF!</v>
      </c>
      <c r="K327" s="10" t="e">
        <f t="shared" si="37"/>
        <v>#REF!</v>
      </c>
      <c r="L327" s="10" t="e">
        <f t="shared" si="37"/>
        <v>#REF!</v>
      </c>
      <c r="M327" s="10" t="e">
        <f t="shared" si="37"/>
        <v>#REF!</v>
      </c>
      <c r="N327" s="10" t="e">
        <f t="shared" si="37"/>
        <v>#REF!</v>
      </c>
      <c r="O327" s="10" t="e">
        <f t="shared" si="37"/>
        <v>#REF!</v>
      </c>
      <c r="P327" s="10" t="e">
        <f t="shared" si="37"/>
        <v>#REF!</v>
      </c>
      <c r="Q327" s="10" t="e">
        <f t="shared" si="37"/>
        <v>#REF!</v>
      </c>
      <c r="R327" s="10" t="e">
        <f t="shared" si="37"/>
        <v>#REF!</v>
      </c>
      <c r="S327" s="10" t="e">
        <f t="shared" si="37"/>
        <v>#REF!</v>
      </c>
      <c r="T327" s="10" t="e">
        <f t="shared" si="37"/>
        <v>#REF!</v>
      </c>
      <c r="U327" s="10" t="e">
        <f t="shared" si="37"/>
        <v>#REF!</v>
      </c>
      <c r="V327" s="10" t="e">
        <f t="shared" si="37"/>
        <v>#REF!</v>
      </c>
      <c r="X327" s="104">
        <f>X328</f>
        <v>2713.347</v>
      </c>
      <c r="Y327" s="80">
        <f t="shared" si="36"/>
        <v>23.300532417346503</v>
      </c>
      <c r="Z327" s="83"/>
    </row>
    <row r="328" spans="1:26" s="23" customFormat="1" ht="31.5" outlineLevel="6">
      <c r="A328" s="51" t="s">
        <v>156</v>
      </c>
      <c r="B328" s="17" t="s">
        <v>387</v>
      </c>
      <c r="C328" s="17" t="s">
        <v>307</v>
      </c>
      <c r="D328" s="17" t="s">
        <v>5</v>
      </c>
      <c r="E328" s="56"/>
      <c r="F328" s="105">
        <f>F329</f>
        <v>11645</v>
      </c>
      <c r="G328" s="7" t="e">
        <f>#REF!</f>
        <v>#REF!</v>
      </c>
      <c r="H328" s="7" t="e">
        <f>#REF!</f>
        <v>#REF!</v>
      </c>
      <c r="I328" s="7" t="e">
        <f>#REF!</f>
        <v>#REF!</v>
      </c>
      <c r="J328" s="7" t="e">
        <f>#REF!</f>
        <v>#REF!</v>
      </c>
      <c r="K328" s="7" t="e">
        <f>#REF!</f>
        <v>#REF!</v>
      </c>
      <c r="L328" s="7" t="e">
        <f>#REF!</f>
        <v>#REF!</v>
      </c>
      <c r="M328" s="7" t="e">
        <f>#REF!</f>
        <v>#REF!</v>
      </c>
      <c r="N328" s="7" t="e">
        <f>#REF!</f>
        <v>#REF!</v>
      </c>
      <c r="O328" s="7" t="e">
        <f>#REF!</f>
        <v>#REF!</v>
      </c>
      <c r="P328" s="7" t="e">
        <f>#REF!</f>
        <v>#REF!</v>
      </c>
      <c r="Q328" s="7" t="e">
        <f>#REF!</f>
        <v>#REF!</v>
      </c>
      <c r="R328" s="7" t="e">
        <f>#REF!</f>
        <v>#REF!</v>
      </c>
      <c r="S328" s="7" t="e">
        <f>#REF!</f>
        <v>#REF!</v>
      </c>
      <c r="T328" s="7" t="e">
        <f>#REF!</f>
        <v>#REF!</v>
      </c>
      <c r="U328" s="7" t="e">
        <f>#REF!</f>
        <v>#REF!</v>
      </c>
      <c r="V328" s="7" t="e">
        <f>#REF!</f>
        <v>#REF!</v>
      </c>
      <c r="X328" s="105">
        <f>X329</f>
        <v>2713.347</v>
      </c>
      <c r="Y328" s="80">
        <f t="shared" si="36"/>
        <v>23.300532417346503</v>
      </c>
      <c r="Z328" s="83"/>
    </row>
    <row r="329" spans="1:26" s="23" customFormat="1" ht="18.75" outlineLevel="6">
      <c r="A329" s="5" t="s">
        <v>119</v>
      </c>
      <c r="B329" s="6" t="s">
        <v>387</v>
      </c>
      <c r="C329" s="6" t="s">
        <v>307</v>
      </c>
      <c r="D329" s="6" t="s">
        <v>364</v>
      </c>
      <c r="E329" s="54"/>
      <c r="F329" s="106">
        <f>F330+F331</f>
        <v>11645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106">
        <f>X330+X331</f>
        <v>2713.347</v>
      </c>
      <c r="Y329" s="80">
        <f t="shared" si="36"/>
        <v>23.300532417346503</v>
      </c>
      <c r="Z329" s="83"/>
    </row>
    <row r="330" spans="1:26" s="23" customFormat="1" ht="47.25" outlineLevel="6">
      <c r="A330" s="42" t="s">
        <v>200</v>
      </c>
      <c r="B330" s="33" t="s">
        <v>387</v>
      </c>
      <c r="C330" s="33" t="s">
        <v>307</v>
      </c>
      <c r="D330" s="33" t="s">
        <v>85</v>
      </c>
      <c r="E330" s="55"/>
      <c r="F330" s="107">
        <v>11645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107">
        <v>2713.347</v>
      </c>
      <c r="Y330" s="80">
        <f t="shared" si="36"/>
        <v>23.300532417346503</v>
      </c>
      <c r="Z330" s="83"/>
    </row>
    <row r="331" spans="1:26" s="23" customFormat="1" ht="18.75" outlineLevel="6">
      <c r="A331" s="42" t="s">
        <v>86</v>
      </c>
      <c r="B331" s="33" t="s">
        <v>387</v>
      </c>
      <c r="C331" s="33" t="s">
        <v>344</v>
      </c>
      <c r="D331" s="33" t="s">
        <v>87</v>
      </c>
      <c r="E331" s="55"/>
      <c r="F331" s="10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107">
        <v>0</v>
      </c>
      <c r="Y331" s="80">
        <v>0</v>
      </c>
      <c r="Z331" s="83"/>
    </row>
    <row r="332" spans="1:26" s="23" customFormat="1" ht="31.5" outlineLevel="6">
      <c r="A332" s="53" t="s">
        <v>67</v>
      </c>
      <c r="B332" s="28" t="s">
        <v>66</v>
      </c>
      <c r="C332" s="28" t="s">
        <v>251</v>
      </c>
      <c r="D332" s="28" t="s">
        <v>5</v>
      </c>
      <c r="E332" s="28"/>
      <c r="F332" s="66">
        <f>F333</f>
        <v>30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89"/>
      <c r="X332" s="66">
        <f>X333</f>
        <v>0</v>
      </c>
      <c r="Y332" s="80">
        <f aca="true" t="shared" si="38" ref="Y332:Y395">X332/F332*100</f>
        <v>0</v>
      </c>
      <c r="Z332" s="83"/>
    </row>
    <row r="333" spans="1:26" s="23" customFormat="1" ht="15.75" outlineLevel="6">
      <c r="A333" s="8" t="s">
        <v>227</v>
      </c>
      <c r="B333" s="9" t="s">
        <v>66</v>
      </c>
      <c r="C333" s="9" t="s">
        <v>308</v>
      </c>
      <c r="D333" s="9" t="s">
        <v>5</v>
      </c>
      <c r="E333" s="9"/>
      <c r="F333" s="60">
        <f>F334</f>
        <v>30</v>
      </c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89"/>
      <c r="X333" s="60">
        <f>X334</f>
        <v>0</v>
      </c>
      <c r="Y333" s="80">
        <f t="shared" si="38"/>
        <v>0</v>
      </c>
      <c r="Z333" s="83"/>
    </row>
    <row r="334" spans="1:26" s="23" customFormat="1" ht="34.5" customHeight="1" outlineLevel="6">
      <c r="A334" s="45" t="s">
        <v>163</v>
      </c>
      <c r="B334" s="17" t="s">
        <v>66</v>
      </c>
      <c r="C334" s="17" t="s">
        <v>309</v>
      </c>
      <c r="D334" s="17" t="s">
        <v>5</v>
      </c>
      <c r="E334" s="17"/>
      <c r="F334" s="61">
        <f>F335</f>
        <v>30</v>
      </c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89"/>
      <c r="X334" s="61">
        <f>X335</f>
        <v>0</v>
      </c>
      <c r="Y334" s="80">
        <f t="shared" si="38"/>
        <v>0</v>
      </c>
      <c r="Z334" s="83"/>
    </row>
    <row r="335" spans="1:26" s="23" customFormat="1" ht="31.5" outlineLevel="6">
      <c r="A335" s="5" t="s">
        <v>96</v>
      </c>
      <c r="B335" s="6" t="s">
        <v>66</v>
      </c>
      <c r="C335" s="6" t="s">
        <v>309</v>
      </c>
      <c r="D335" s="6" t="s">
        <v>97</v>
      </c>
      <c r="E335" s="6"/>
      <c r="F335" s="62">
        <f>F336</f>
        <v>30</v>
      </c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89"/>
      <c r="X335" s="62">
        <f>X336</f>
        <v>0</v>
      </c>
      <c r="Y335" s="80">
        <f t="shared" si="38"/>
        <v>0</v>
      </c>
      <c r="Z335" s="83"/>
    </row>
    <row r="336" spans="1:26" s="23" customFormat="1" ht="31.5" outlineLevel="6">
      <c r="A336" s="32" t="s">
        <v>98</v>
      </c>
      <c r="B336" s="33" t="s">
        <v>66</v>
      </c>
      <c r="C336" s="33" t="s">
        <v>309</v>
      </c>
      <c r="D336" s="33" t="s">
        <v>99</v>
      </c>
      <c r="E336" s="33"/>
      <c r="F336" s="63">
        <v>30</v>
      </c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89"/>
      <c r="X336" s="63">
        <v>0</v>
      </c>
      <c r="Y336" s="80">
        <f t="shared" si="38"/>
        <v>0</v>
      </c>
      <c r="Z336" s="83"/>
    </row>
    <row r="337" spans="1:26" s="23" customFormat="1" ht="18.75" customHeight="1" outlineLevel="6">
      <c r="A337" s="53" t="s">
        <v>45</v>
      </c>
      <c r="B337" s="28" t="s">
        <v>22</v>
      </c>
      <c r="C337" s="28" t="s">
        <v>251</v>
      </c>
      <c r="D337" s="28" t="s">
        <v>5</v>
      </c>
      <c r="E337" s="28"/>
      <c r="F337" s="66">
        <f>F338</f>
        <v>4152</v>
      </c>
      <c r="G337" s="60" t="e">
        <f>#REF!</f>
        <v>#REF!</v>
      </c>
      <c r="H337" s="60" t="e">
        <f>#REF!</f>
        <v>#REF!</v>
      </c>
      <c r="I337" s="60" t="e">
        <f>#REF!</f>
        <v>#REF!</v>
      </c>
      <c r="J337" s="60" t="e">
        <f>#REF!</f>
        <v>#REF!</v>
      </c>
      <c r="K337" s="60" t="e">
        <f>#REF!</f>
        <v>#REF!</v>
      </c>
      <c r="L337" s="60" t="e">
        <f>#REF!</f>
        <v>#REF!</v>
      </c>
      <c r="M337" s="60" t="e">
        <f>#REF!</f>
        <v>#REF!</v>
      </c>
      <c r="N337" s="60" t="e">
        <f>#REF!</f>
        <v>#REF!</v>
      </c>
      <c r="O337" s="60" t="e">
        <f>#REF!</f>
        <v>#REF!</v>
      </c>
      <c r="P337" s="60" t="e">
        <f>#REF!</f>
        <v>#REF!</v>
      </c>
      <c r="Q337" s="60" t="e">
        <f>#REF!</f>
        <v>#REF!</v>
      </c>
      <c r="R337" s="60" t="e">
        <f>#REF!</f>
        <v>#REF!</v>
      </c>
      <c r="S337" s="60" t="e">
        <f>#REF!</f>
        <v>#REF!</v>
      </c>
      <c r="T337" s="60" t="e">
        <f>#REF!</f>
        <v>#REF!</v>
      </c>
      <c r="U337" s="60" t="e">
        <f>#REF!</f>
        <v>#REF!</v>
      </c>
      <c r="V337" s="60" t="e">
        <f>#REF!</f>
        <v>#REF!</v>
      </c>
      <c r="W337" s="89"/>
      <c r="X337" s="66">
        <f>X338</f>
        <v>0</v>
      </c>
      <c r="Y337" s="80">
        <f t="shared" si="38"/>
        <v>0</v>
      </c>
      <c r="Z337" s="83"/>
    </row>
    <row r="338" spans="1:26" s="23" customFormat="1" ht="15.75" outlineLevel="6">
      <c r="A338" s="8" t="s">
        <v>228</v>
      </c>
      <c r="B338" s="9" t="s">
        <v>22</v>
      </c>
      <c r="C338" s="9" t="s">
        <v>292</v>
      </c>
      <c r="D338" s="9" t="s">
        <v>5</v>
      </c>
      <c r="E338" s="9"/>
      <c r="F338" s="60">
        <f>F339+F351</f>
        <v>4152</v>
      </c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89"/>
      <c r="X338" s="60">
        <f>X339+X351</f>
        <v>0</v>
      </c>
      <c r="Y338" s="80">
        <f t="shared" si="38"/>
        <v>0</v>
      </c>
      <c r="Z338" s="83"/>
    </row>
    <row r="339" spans="1:26" s="23" customFormat="1" ht="15.75" outlineLevel="6">
      <c r="A339" s="43" t="s">
        <v>121</v>
      </c>
      <c r="B339" s="17" t="s">
        <v>22</v>
      </c>
      <c r="C339" s="17" t="s">
        <v>299</v>
      </c>
      <c r="D339" s="17" t="s">
        <v>5</v>
      </c>
      <c r="E339" s="17"/>
      <c r="F339" s="61">
        <f>F340+F343+F346</f>
        <v>3989.4</v>
      </c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89"/>
      <c r="X339" s="61">
        <f>X340+X343+X346</f>
        <v>0</v>
      </c>
      <c r="Y339" s="80">
        <f t="shared" si="38"/>
        <v>0</v>
      </c>
      <c r="Z339" s="83"/>
    </row>
    <row r="340" spans="1:26" s="23" customFormat="1" ht="47.25" outlineLevel="6">
      <c r="A340" s="43" t="s">
        <v>164</v>
      </c>
      <c r="B340" s="17" t="s">
        <v>22</v>
      </c>
      <c r="C340" s="17" t="s">
        <v>310</v>
      </c>
      <c r="D340" s="17" t="s">
        <v>5</v>
      </c>
      <c r="E340" s="17"/>
      <c r="F340" s="61">
        <f>F341</f>
        <v>0</v>
      </c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89"/>
      <c r="X340" s="61">
        <f>X341</f>
        <v>0</v>
      </c>
      <c r="Y340" s="80">
        <v>0</v>
      </c>
      <c r="Z340" s="83"/>
    </row>
    <row r="341" spans="1:26" s="23" customFormat="1" ht="31.5" outlineLevel="6">
      <c r="A341" s="5" t="s">
        <v>96</v>
      </c>
      <c r="B341" s="6" t="s">
        <v>22</v>
      </c>
      <c r="C341" s="6" t="s">
        <v>310</v>
      </c>
      <c r="D341" s="6" t="s">
        <v>97</v>
      </c>
      <c r="E341" s="6"/>
      <c r="F341" s="62">
        <f>F342</f>
        <v>0</v>
      </c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89"/>
      <c r="X341" s="62">
        <f>X342</f>
        <v>0</v>
      </c>
      <c r="Y341" s="80">
        <v>0</v>
      </c>
      <c r="Z341" s="83"/>
    </row>
    <row r="342" spans="1:26" s="23" customFormat="1" ht="31.5" outlineLevel="6">
      <c r="A342" s="32" t="s">
        <v>98</v>
      </c>
      <c r="B342" s="33" t="s">
        <v>22</v>
      </c>
      <c r="C342" s="33" t="s">
        <v>310</v>
      </c>
      <c r="D342" s="33" t="s">
        <v>99</v>
      </c>
      <c r="E342" s="33"/>
      <c r="F342" s="63">
        <v>0</v>
      </c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89"/>
      <c r="X342" s="63">
        <v>0</v>
      </c>
      <c r="Y342" s="80">
        <v>0</v>
      </c>
      <c r="Z342" s="83"/>
    </row>
    <row r="343" spans="1:26" s="23" customFormat="1" ht="33.75" customHeight="1" outlineLevel="6">
      <c r="A343" s="43" t="s">
        <v>165</v>
      </c>
      <c r="B343" s="17" t="s">
        <v>22</v>
      </c>
      <c r="C343" s="17" t="s">
        <v>311</v>
      </c>
      <c r="D343" s="17" t="s">
        <v>5</v>
      </c>
      <c r="E343" s="17"/>
      <c r="F343" s="61">
        <f>F344</f>
        <v>900</v>
      </c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89"/>
      <c r="X343" s="61">
        <f>X344</f>
        <v>0</v>
      </c>
      <c r="Y343" s="80">
        <f t="shared" si="38"/>
        <v>0</v>
      </c>
      <c r="Z343" s="83"/>
    </row>
    <row r="344" spans="1:26" s="23" customFormat="1" ht="15.75" outlineLevel="6">
      <c r="A344" s="5" t="s">
        <v>119</v>
      </c>
      <c r="B344" s="6" t="s">
        <v>22</v>
      </c>
      <c r="C344" s="6" t="s">
        <v>311</v>
      </c>
      <c r="D344" s="6" t="s">
        <v>120</v>
      </c>
      <c r="E344" s="6"/>
      <c r="F344" s="62">
        <f>F345</f>
        <v>900</v>
      </c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89"/>
      <c r="X344" s="62">
        <f>X345</f>
        <v>0</v>
      </c>
      <c r="Y344" s="80">
        <f t="shared" si="38"/>
        <v>0</v>
      </c>
      <c r="Z344" s="83"/>
    </row>
    <row r="345" spans="1:26" s="23" customFormat="1" ht="15.75" outlineLevel="6">
      <c r="A345" s="42" t="s">
        <v>86</v>
      </c>
      <c r="B345" s="33" t="s">
        <v>22</v>
      </c>
      <c r="C345" s="33" t="s">
        <v>311</v>
      </c>
      <c r="D345" s="33" t="s">
        <v>87</v>
      </c>
      <c r="E345" s="33"/>
      <c r="F345" s="63">
        <v>900</v>
      </c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89"/>
      <c r="X345" s="63">
        <v>0</v>
      </c>
      <c r="Y345" s="80">
        <f t="shared" si="38"/>
        <v>0</v>
      </c>
      <c r="Z345" s="83"/>
    </row>
    <row r="346" spans="1:26" s="23" customFormat="1" ht="15.75" outlineLevel="6">
      <c r="A346" s="45" t="s">
        <v>166</v>
      </c>
      <c r="B346" s="17" t="s">
        <v>22</v>
      </c>
      <c r="C346" s="17" t="s">
        <v>312</v>
      </c>
      <c r="D346" s="17" t="s">
        <v>5</v>
      </c>
      <c r="E346" s="17"/>
      <c r="F346" s="61">
        <f>F347+F349</f>
        <v>3089.4</v>
      </c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89"/>
      <c r="X346" s="61">
        <f>X347+X349</f>
        <v>0</v>
      </c>
      <c r="Y346" s="80">
        <f t="shared" si="38"/>
        <v>0</v>
      </c>
      <c r="Z346" s="83"/>
    </row>
    <row r="347" spans="1:26" s="23" customFormat="1" ht="31.5" outlineLevel="6">
      <c r="A347" s="5" t="s">
        <v>96</v>
      </c>
      <c r="B347" s="6" t="s">
        <v>22</v>
      </c>
      <c r="C347" s="6" t="s">
        <v>312</v>
      </c>
      <c r="D347" s="6" t="s">
        <v>97</v>
      </c>
      <c r="E347" s="6"/>
      <c r="F347" s="62">
        <f>F348</f>
        <v>0</v>
      </c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89"/>
      <c r="X347" s="62">
        <f>X348</f>
        <v>0</v>
      </c>
      <c r="Y347" s="80">
        <v>0</v>
      </c>
      <c r="Z347" s="83"/>
    </row>
    <row r="348" spans="1:26" s="23" customFormat="1" ht="31.5" outlineLevel="6">
      <c r="A348" s="32" t="s">
        <v>98</v>
      </c>
      <c r="B348" s="33" t="s">
        <v>22</v>
      </c>
      <c r="C348" s="33" t="s">
        <v>312</v>
      </c>
      <c r="D348" s="33" t="s">
        <v>99</v>
      </c>
      <c r="E348" s="33"/>
      <c r="F348" s="63">
        <v>0</v>
      </c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89"/>
      <c r="X348" s="63">
        <v>0</v>
      </c>
      <c r="Y348" s="80">
        <v>0</v>
      </c>
      <c r="Z348" s="83"/>
    </row>
    <row r="349" spans="1:26" s="23" customFormat="1" ht="15.75" outlineLevel="6">
      <c r="A349" s="5" t="s">
        <v>119</v>
      </c>
      <c r="B349" s="6" t="s">
        <v>22</v>
      </c>
      <c r="C349" s="6" t="s">
        <v>312</v>
      </c>
      <c r="D349" s="6" t="s">
        <v>120</v>
      </c>
      <c r="E349" s="6"/>
      <c r="F349" s="62">
        <f>F350</f>
        <v>3089.4</v>
      </c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89"/>
      <c r="X349" s="62">
        <f>X350</f>
        <v>0</v>
      </c>
      <c r="Y349" s="80">
        <f t="shared" si="38"/>
        <v>0</v>
      </c>
      <c r="Z349" s="83"/>
    </row>
    <row r="350" spans="1:26" s="23" customFormat="1" ht="47.25" outlineLevel="6">
      <c r="A350" s="39" t="s">
        <v>200</v>
      </c>
      <c r="B350" s="33" t="s">
        <v>22</v>
      </c>
      <c r="C350" s="33" t="s">
        <v>312</v>
      </c>
      <c r="D350" s="33" t="s">
        <v>85</v>
      </c>
      <c r="E350" s="33"/>
      <c r="F350" s="63">
        <v>3089.4</v>
      </c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89"/>
      <c r="X350" s="63">
        <v>0</v>
      </c>
      <c r="Y350" s="80">
        <f t="shared" si="38"/>
        <v>0</v>
      </c>
      <c r="Z350" s="83"/>
    </row>
    <row r="351" spans="1:26" s="23" customFormat="1" ht="31.5" outlineLevel="6">
      <c r="A351" s="65" t="s">
        <v>167</v>
      </c>
      <c r="B351" s="17" t="s">
        <v>22</v>
      </c>
      <c r="C351" s="17" t="s">
        <v>314</v>
      </c>
      <c r="D351" s="17" t="s">
        <v>5</v>
      </c>
      <c r="E351" s="17"/>
      <c r="F351" s="61">
        <f>F352</f>
        <v>162.6</v>
      </c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89"/>
      <c r="X351" s="61">
        <f>X352</f>
        <v>0</v>
      </c>
      <c r="Y351" s="80">
        <f t="shared" si="38"/>
        <v>0</v>
      </c>
      <c r="Z351" s="83"/>
    </row>
    <row r="352" spans="1:26" s="23" customFormat="1" ht="31.5" outlineLevel="6">
      <c r="A352" s="5" t="s">
        <v>125</v>
      </c>
      <c r="B352" s="6" t="s">
        <v>22</v>
      </c>
      <c r="C352" s="6" t="s">
        <v>313</v>
      </c>
      <c r="D352" s="6" t="s">
        <v>123</v>
      </c>
      <c r="E352" s="6"/>
      <c r="F352" s="62">
        <f>F353</f>
        <v>162.6</v>
      </c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89"/>
      <c r="X352" s="62">
        <f>X353</f>
        <v>0</v>
      </c>
      <c r="Y352" s="80">
        <f t="shared" si="38"/>
        <v>0</v>
      </c>
      <c r="Z352" s="83"/>
    </row>
    <row r="353" spans="1:26" s="23" customFormat="1" ht="31.5" outlineLevel="6">
      <c r="A353" s="32" t="s">
        <v>126</v>
      </c>
      <c r="B353" s="33" t="s">
        <v>22</v>
      </c>
      <c r="C353" s="33" t="s">
        <v>313</v>
      </c>
      <c r="D353" s="33" t="s">
        <v>124</v>
      </c>
      <c r="E353" s="33"/>
      <c r="F353" s="63">
        <v>162.6</v>
      </c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89"/>
      <c r="X353" s="63">
        <v>0</v>
      </c>
      <c r="Y353" s="80">
        <f t="shared" si="38"/>
        <v>0</v>
      </c>
      <c r="Z353" s="83"/>
    </row>
    <row r="354" spans="1:26" s="23" customFormat="1" ht="15.75" outlineLevel="6">
      <c r="A354" s="53" t="s">
        <v>37</v>
      </c>
      <c r="B354" s="28" t="s">
        <v>13</v>
      </c>
      <c r="C354" s="28" t="s">
        <v>251</v>
      </c>
      <c r="D354" s="28" t="s">
        <v>5</v>
      </c>
      <c r="E354" s="28"/>
      <c r="F354" s="66">
        <f>F355+F366</f>
        <v>15204.1</v>
      </c>
      <c r="G354" s="10">
        <f aca="true" t="shared" si="39" ref="G354:V354">G356+G366</f>
        <v>0</v>
      </c>
      <c r="H354" s="10">
        <f t="shared" si="39"/>
        <v>0</v>
      </c>
      <c r="I354" s="10">
        <f t="shared" si="39"/>
        <v>0</v>
      </c>
      <c r="J354" s="10">
        <f t="shared" si="39"/>
        <v>0</v>
      </c>
      <c r="K354" s="10">
        <f t="shared" si="39"/>
        <v>0</v>
      </c>
      <c r="L354" s="10">
        <f t="shared" si="39"/>
        <v>0</v>
      </c>
      <c r="M354" s="10">
        <f t="shared" si="39"/>
        <v>0</v>
      </c>
      <c r="N354" s="10">
        <f t="shared" si="39"/>
        <v>0</v>
      </c>
      <c r="O354" s="10">
        <f t="shared" si="39"/>
        <v>0</v>
      </c>
      <c r="P354" s="10">
        <f t="shared" si="39"/>
        <v>0</v>
      </c>
      <c r="Q354" s="10">
        <f t="shared" si="39"/>
        <v>0</v>
      </c>
      <c r="R354" s="10">
        <f t="shared" si="39"/>
        <v>0</v>
      </c>
      <c r="S354" s="10">
        <f t="shared" si="39"/>
        <v>0</v>
      </c>
      <c r="T354" s="10">
        <f t="shared" si="39"/>
        <v>0</v>
      </c>
      <c r="U354" s="10">
        <f t="shared" si="39"/>
        <v>0</v>
      </c>
      <c r="V354" s="10">
        <f t="shared" si="39"/>
        <v>0</v>
      </c>
      <c r="X354" s="66">
        <f>X355+X366</f>
        <v>3421.868</v>
      </c>
      <c r="Y354" s="80">
        <f t="shared" si="38"/>
        <v>22.50621871731967</v>
      </c>
      <c r="Z354" s="83"/>
    </row>
    <row r="355" spans="1:26" s="23" customFormat="1" ht="31.5" outlineLevel="6">
      <c r="A355" s="20" t="s">
        <v>134</v>
      </c>
      <c r="B355" s="9" t="s">
        <v>13</v>
      </c>
      <c r="C355" s="9" t="s">
        <v>252</v>
      </c>
      <c r="D355" s="9" t="s">
        <v>5</v>
      </c>
      <c r="E355" s="9"/>
      <c r="F355" s="60">
        <f>F356</f>
        <v>1470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X355" s="60">
        <f>X356</f>
        <v>394.60999999999996</v>
      </c>
      <c r="Y355" s="80">
        <f t="shared" si="38"/>
        <v>26.844217687074828</v>
      </c>
      <c r="Z355" s="83"/>
    </row>
    <row r="356" spans="1:26" s="23" customFormat="1" ht="36" customHeight="1" outlineLevel="6">
      <c r="A356" s="20" t="s">
        <v>136</v>
      </c>
      <c r="B356" s="9" t="s">
        <v>13</v>
      </c>
      <c r="C356" s="9" t="s">
        <v>253</v>
      </c>
      <c r="D356" s="9" t="s">
        <v>5</v>
      </c>
      <c r="E356" s="9"/>
      <c r="F356" s="60">
        <f>F357+F364</f>
        <v>1470</v>
      </c>
      <c r="G356" s="10">
        <f aca="true" t="shared" si="40" ref="G356:V356">G357</f>
        <v>0</v>
      </c>
      <c r="H356" s="10">
        <f t="shared" si="40"/>
        <v>0</v>
      </c>
      <c r="I356" s="10">
        <f t="shared" si="40"/>
        <v>0</v>
      </c>
      <c r="J356" s="10">
        <f t="shared" si="40"/>
        <v>0</v>
      </c>
      <c r="K356" s="10">
        <f t="shared" si="40"/>
        <v>0</v>
      </c>
      <c r="L356" s="10">
        <f t="shared" si="40"/>
        <v>0</v>
      </c>
      <c r="M356" s="10">
        <f t="shared" si="40"/>
        <v>0</v>
      </c>
      <c r="N356" s="10">
        <f t="shared" si="40"/>
        <v>0</v>
      </c>
      <c r="O356" s="10">
        <f t="shared" si="40"/>
        <v>0</v>
      </c>
      <c r="P356" s="10">
        <f t="shared" si="40"/>
        <v>0</v>
      </c>
      <c r="Q356" s="10">
        <f t="shared" si="40"/>
        <v>0</v>
      </c>
      <c r="R356" s="10">
        <f t="shared" si="40"/>
        <v>0</v>
      </c>
      <c r="S356" s="10">
        <f t="shared" si="40"/>
        <v>0</v>
      </c>
      <c r="T356" s="10">
        <f t="shared" si="40"/>
        <v>0</v>
      </c>
      <c r="U356" s="10">
        <f t="shared" si="40"/>
        <v>0</v>
      </c>
      <c r="V356" s="10">
        <f t="shared" si="40"/>
        <v>0</v>
      </c>
      <c r="X356" s="60">
        <f>X357+X364</f>
        <v>394.60999999999996</v>
      </c>
      <c r="Y356" s="80">
        <f t="shared" si="38"/>
        <v>26.844217687074828</v>
      </c>
      <c r="Z356" s="83"/>
    </row>
    <row r="357" spans="1:26" s="23" customFormat="1" ht="47.25" outlineLevel="6">
      <c r="A357" s="35" t="s">
        <v>198</v>
      </c>
      <c r="B357" s="17" t="s">
        <v>13</v>
      </c>
      <c r="C357" s="17" t="s">
        <v>255</v>
      </c>
      <c r="D357" s="17" t="s">
        <v>5</v>
      </c>
      <c r="E357" s="17"/>
      <c r="F357" s="61">
        <f>F358+F362</f>
        <v>1470</v>
      </c>
      <c r="G357" s="7">
        <f aca="true" t="shared" si="41" ref="G357:V357">G358</f>
        <v>0</v>
      </c>
      <c r="H357" s="7">
        <f t="shared" si="41"/>
        <v>0</v>
      </c>
      <c r="I357" s="7">
        <f t="shared" si="41"/>
        <v>0</v>
      </c>
      <c r="J357" s="7">
        <f t="shared" si="41"/>
        <v>0</v>
      </c>
      <c r="K357" s="7">
        <f t="shared" si="41"/>
        <v>0</v>
      </c>
      <c r="L357" s="7">
        <f t="shared" si="41"/>
        <v>0</v>
      </c>
      <c r="M357" s="7">
        <f t="shared" si="41"/>
        <v>0</v>
      </c>
      <c r="N357" s="7">
        <f t="shared" si="41"/>
        <v>0</v>
      </c>
      <c r="O357" s="7">
        <f t="shared" si="41"/>
        <v>0</v>
      </c>
      <c r="P357" s="7">
        <f t="shared" si="41"/>
        <v>0</v>
      </c>
      <c r="Q357" s="7">
        <f t="shared" si="41"/>
        <v>0</v>
      </c>
      <c r="R357" s="7">
        <f t="shared" si="41"/>
        <v>0</v>
      </c>
      <c r="S357" s="7">
        <f t="shared" si="41"/>
        <v>0</v>
      </c>
      <c r="T357" s="7">
        <f t="shared" si="41"/>
        <v>0</v>
      </c>
      <c r="U357" s="7">
        <f t="shared" si="41"/>
        <v>0</v>
      </c>
      <c r="V357" s="7">
        <f t="shared" si="41"/>
        <v>0</v>
      </c>
      <c r="X357" s="61">
        <f>X358+X362</f>
        <v>394.263</v>
      </c>
      <c r="Y357" s="80">
        <f t="shared" si="38"/>
        <v>26.82061224489796</v>
      </c>
      <c r="Z357" s="83"/>
    </row>
    <row r="358" spans="1:26" s="23" customFormat="1" ht="31.5" outlineLevel="6">
      <c r="A358" s="5" t="s">
        <v>95</v>
      </c>
      <c r="B358" s="6" t="s">
        <v>13</v>
      </c>
      <c r="C358" s="6" t="s">
        <v>255</v>
      </c>
      <c r="D358" s="6" t="s">
        <v>94</v>
      </c>
      <c r="E358" s="6"/>
      <c r="F358" s="62">
        <f>F359+F360+F361</f>
        <v>1470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62">
        <f>X359+X360+X361</f>
        <v>394.263</v>
      </c>
      <c r="Y358" s="80">
        <f t="shared" si="38"/>
        <v>26.82061224489796</v>
      </c>
      <c r="Z358" s="83"/>
    </row>
    <row r="359" spans="1:26" s="23" customFormat="1" ht="16.5" customHeight="1" outlineLevel="6">
      <c r="A359" s="32" t="s">
        <v>244</v>
      </c>
      <c r="B359" s="33" t="s">
        <v>13</v>
      </c>
      <c r="C359" s="33" t="s">
        <v>255</v>
      </c>
      <c r="D359" s="33" t="s">
        <v>92</v>
      </c>
      <c r="E359" s="33"/>
      <c r="F359" s="63">
        <v>1129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63">
        <v>303.33</v>
      </c>
      <c r="Y359" s="80">
        <f t="shared" si="38"/>
        <v>26.86713906111603</v>
      </c>
      <c r="Z359" s="83"/>
    </row>
    <row r="360" spans="1:26" s="23" customFormat="1" ht="47.25" outlineLevel="6">
      <c r="A360" s="32" t="s">
        <v>249</v>
      </c>
      <c r="B360" s="33" t="s">
        <v>13</v>
      </c>
      <c r="C360" s="33" t="s">
        <v>255</v>
      </c>
      <c r="D360" s="33" t="s">
        <v>93</v>
      </c>
      <c r="E360" s="33"/>
      <c r="F360" s="63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63">
        <v>0</v>
      </c>
      <c r="Y360" s="80">
        <v>0</v>
      </c>
      <c r="Z360" s="83"/>
    </row>
    <row r="361" spans="1:26" s="23" customFormat="1" ht="47.25" outlineLevel="6">
      <c r="A361" s="32" t="s">
        <v>245</v>
      </c>
      <c r="B361" s="33" t="s">
        <v>13</v>
      </c>
      <c r="C361" s="33" t="s">
        <v>255</v>
      </c>
      <c r="D361" s="33" t="s">
        <v>246</v>
      </c>
      <c r="E361" s="33"/>
      <c r="F361" s="63">
        <v>341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63">
        <v>90.933</v>
      </c>
      <c r="Y361" s="80">
        <f t="shared" si="38"/>
        <v>26.666568914956013</v>
      </c>
      <c r="Z361" s="83"/>
    </row>
    <row r="362" spans="1:26" s="23" customFormat="1" ht="31.5" outlineLevel="6">
      <c r="A362" s="5" t="s">
        <v>96</v>
      </c>
      <c r="B362" s="6" t="s">
        <v>13</v>
      </c>
      <c r="C362" s="6" t="s">
        <v>255</v>
      </c>
      <c r="D362" s="6" t="s">
        <v>97</v>
      </c>
      <c r="E362" s="6"/>
      <c r="F362" s="62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62">
        <f>X363</f>
        <v>0</v>
      </c>
      <c r="Y362" s="80">
        <v>0</v>
      </c>
      <c r="Z362" s="83"/>
    </row>
    <row r="363" spans="1:26" s="23" customFormat="1" ht="31.5" outlineLevel="6">
      <c r="A363" s="32" t="s">
        <v>98</v>
      </c>
      <c r="B363" s="33" t="s">
        <v>13</v>
      </c>
      <c r="C363" s="33" t="s">
        <v>255</v>
      </c>
      <c r="D363" s="33" t="s">
        <v>99</v>
      </c>
      <c r="E363" s="33"/>
      <c r="F363" s="63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3">
        <v>0</v>
      </c>
      <c r="Y363" s="80">
        <v>0</v>
      </c>
      <c r="Z363" s="83"/>
    </row>
    <row r="364" spans="1:26" s="23" customFormat="1" ht="15.75" outlineLevel="6">
      <c r="A364" s="34" t="s">
        <v>138</v>
      </c>
      <c r="B364" s="17" t="s">
        <v>13</v>
      </c>
      <c r="C364" s="17" t="s">
        <v>257</v>
      </c>
      <c r="D364" s="17" t="s">
        <v>5</v>
      </c>
      <c r="E364" s="17"/>
      <c r="F364" s="61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61">
        <f>X365</f>
        <v>0.347</v>
      </c>
      <c r="Y364" s="80">
        <v>0</v>
      </c>
      <c r="Z364" s="83"/>
    </row>
    <row r="365" spans="1:26" s="23" customFormat="1" ht="15.75" outlineLevel="6">
      <c r="A365" s="72" t="s">
        <v>355</v>
      </c>
      <c r="B365" s="71" t="s">
        <v>13</v>
      </c>
      <c r="C365" s="71" t="s">
        <v>257</v>
      </c>
      <c r="D365" s="71" t="s">
        <v>354</v>
      </c>
      <c r="E365" s="71"/>
      <c r="F365" s="63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63">
        <v>0.347</v>
      </c>
      <c r="Y365" s="80">
        <v>0</v>
      </c>
      <c r="Z365" s="83"/>
    </row>
    <row r="366" spans="1:26" s="23" customFormat="1" ht="19.5" customHeight="1" outlineLevel="6">
      <c r="A366" s="50" t="s">
        <v>225</v>
      </c>
      <c r="B366" s="9" t="s">
        <v>13</v>
      </c>
      <c r="C366" s="9" t="s">
        <v>292</v>
      </c>
      <c r="D366" s="9" t="s">
        <v>5</v>
      </c>
      <c r="E366" s="9"/>
      <c r="F366" s="60">
        <f>F367</f>
        <v>13734.1</v>
      </c>
      <c r="G366" s="10">
        <f aca="true" t="shared" si="42" ref="G366:V366">G368</f>
        <v>0</v>
      </c>
      <c r="H366" s="10">
        <f t="shared" si="42"/>
        <v>0</v>
      </c>
      <c r="I366" s="10">
        <f t="shared" si="42"/>
        <v>0</v>
      </c>
      <c r="J366" s="10">
        <f t="shared" si="42"/>
        <v>0</v>
      </c>
      <c r="K366" s="10">
        <f t="shared" si="42"/>
        <v>0</v>
      </c>
      <c r="L366" s="10">
        <f t="shared" si="42"/>
        <v>0</v>
      </c>
      <c r="M366" s="10">
        <f t="shared" si="42"/>
        <v>0</v>
      </c>
      <c r="N366" s="10">
        <f t="shared" si="42"/>
        <v>0</v>
      </c>
      <c r="O366" s="10">
        <f t="shared" si="42"/>
        <v>0</v>
      </c>
      <c r="P366" s="10">
        <f t="shared" si="42"/>
        <v>0</v>
      </c>
      <c r="Q366" s="10">
        <f t="shared" si="42"/>
        <v>0</v>
      </c>
      <c r="R366" s="10">
        <f t="shared" si="42"/>
        <v>0</v>
      </c>
      <c r="S366" s="10">
        <f t="shared" si="42"/>
        <v>0</v>
      </c>
      <c r="T366" s="10">
        <f t="shared" si="42"/>
        <v>0</v>
      </c>
      <c r="U366" s="10">
        <f t="shared" si="42"/>
        <v>0</v>
      </c>
      <c r="V366" s="10">
        <f t="shared" si="42"/>
        <v>0</v>
      </c>
      <c r="X366" s="60">
        <f>X367</f>
        <v>3027.258</v>
      </c>
      <c r="Y366" s="80">
        <f t="shared" si="38"/>
        <v>22.041910281707572</v>
      </c>
      <c r="Z366" s="83"/>
    </row>
    <row r="367" spans="1:26" s="23" customFormat="1" ht="33" customHeight="1" outlineLevel="6">
      <c r="A367" s="50" t="s">
        <v>167</v>
      </c>
      <c r="B367" s="9" t="s">
        <v>13</v>
      </c>
      <c r="C367" s="9" t="s">
        <v>314</v>
      </c>
      <c r="D367" s="9" t="s">
        <v>5</v>
      </c>
      <c r="E367" s="9"/>
      <c r="F367" s="60">
        <f>F368</f>
        <v>13734.1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X367" s="60">
        <f>X368</f>
        <v>3027.258</v>
      </c>
      <c r="Y367" s="80">
        <f t="shared" si="38"/>
        <v>22.041910281707572</v>
      </c>
      <c r="Z367" s="83"/>
    </row>
    <row r="368" spans="1:26" s="23" customFormat="1" ht="31.5" outlineLevel="6">
      <c r="A368" s="34" t="s">
        <v>139</v>
      </c>
      <c r="B368" s="17" t="s">
        <v>13</v>
      </c>
      <c r="C368" s="17" t="s">
        <v>315</v>
      </c>
      <c r="D368" s="17" t="s">
        <v>5</v>
      </c>
      <c r="E368" s="17"/>
      <c r="F368" s="61">
        <f>F369+F373+F375</f>
        <v>13734.1</v>
      </c>
      <c r="G368" s="7">
        <f aca="true" t="shared" si="43" ref="G368:V368">G369</f>
        <v>0</v>
      </c>
      <c r="H368" s="7">
        <f t="shared" si="43"/>
        <v>0</v>
      </c>
      <c r="I368" s="7">
        <f t="shared" si="43"/>
        <v>0</v>
      </c>
      <c r="J368" s="7">
        <f t="shared" si="43"/>
        <v>0</v>
      </c>
      <c r="K368" s="7">
        <f t="shared" si="43"/>
        <v>0</v>
      </c>
      <c r="L368" s="7">
        <f t="shared" si="43"/>
        <v>0</v>
      </c>
      <c r="M368" s="7">
        <f t="shared" si="43"/>
        <v>0</v>
      </c>
      <c r="N368" s="7">
        <f t="shared" si="43"/>
        <v>0</v>
      </c>
      <c r="O368" s="7">
        <f t="shared" si="43"/>
        <v>0</v>
      </c>
      <c r="P368" s="7">
        <f t="shared" si="43"/>
        <v>0</v>
      </c>
      <c r="Q368" s="7">
        <f t="shared" si="43"/>
        <v>0</v>
      </c>
      <c r="R368" s="7">
        <f t="shared" si="43"/>
        <v>0</v>
      </c>
      <c r="S368" s="7">
        <f t="shared" si="43"/>
        <v>0</v>
      </c>
      <c r="T368" s="7">
        <f t="shared" si="43"/>
        <v>0</v>
      </c>
      <c r="U368" s="7">
        <f t="shared" si="43"/>
        <v>0</v>
      </c>
      <c r="V368" s="7">
        <f t="shared" si="43"/>
        <v>0</v>
      </c>
      <c r="X368" s="61">
        <f>X369+X373+X375</f>
        <v>3027.258</v>
      </c>
      <c r="Y368" s="80">
        <f t="shared" si="38"/>
        <v>22.041910281707572</v>
      </c>
      <c r="Z368" s="83"/>
    </row>
    <row r="369" spans="1:26" s="23" customFormat="1" ht="15.75" outlineLevel="6">
      <c r="A369" s="5" t="s">
        <v>111</v>
      </c>
      <c r="B369" s="6" t="s">
        <v>13</v>
      </c>
      <c r="C369" s="6" t="s">
        <v>315</v>
      </c>
      <c r="D369" s="6" t="s">
        <v>112</v>
      </c>
      <c r="E369" s="6"/>
      <c r="F369" s="62">
        <f>F370+F371+F372</f>
        <v>12700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62">
        <f>X370+X371+X372</f>
        <v>2509.788</v>
      </c>
      <c r="Y369" s="80">
        <f t="shared" si="38"/>
        <v>19.762110236220472</v>
      </c>
      <c r="Z369" s="83"/>
    </row>
    <row r="370" spans="1:26" s="23" customFormat="1" ht="15.75" outlineLevel="6">
      <c r="A370" s="32" t="s">
        <v>243</v>
      </c>
      <c r="B370" s="33" t="s">
        <v>13</v>
      </c>
      <c r="C370" s="33" t="s">
        <v>315</v>
      </c>
      <c r="D370" s="33" t="s">
        <v>113</v>
      </c>
      <c r="E370" s="33"/>
      <c r="F370" s="63">
        <v>9000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63">
        <v>1856.046</v>
      </c>
      <c r="Y370" s="80">
        <f t="shared" si="38"/>
        <v>20.622733333333336</v>
      </c>
      <c r="Z370" s="83"/>
    </row>
    <row r="371" spans="1:26" s="23" customFormat="1" ht="31.5" outlineLevel="6">
      <c r="A371" s="32" t="s">
        <v>250</v>
      </c>
      <c r="B371" s="33" t="s">
        <v>13</v>
      </c>
      <c r="C371" s="33" t="s">
        <v>315</v>
      </c>
      <c r="D371" s="33" t="s">
        <v>114</v>
      </c>
      <c r="E371" s="33"/>
      <c r="F371" s="63"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63">
        <v>0</v>
      </c>
      <c r="Y371" s="80">
        <v>0</v>
      </c>
      <c r="Z371" s="83"/>
    </row>
    <row r="372" spans="1:26" s="23" customFormat="1" ht="47.25" outlineLevel="6">
      <c r="A372" s="32" t="s">
        <v>247</v>
      </c>
      <c r="B372" s="33" t="s">
        <v>13</v>
      </c>
      <c r="C372" s="33" t="s">
        <v>315</v>
      </c>
      <c r="D372" s="33" t="s">
        <v>248</v>
      </c>
      <c r="E372" s="33"/>
      <c r="F372" s="63">
        <v>3700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63">
        <v>653.742</v>
      </c>
      <c r="Y372" s="80">
        <f t="shared" si="38"/>
        <v>17.668702702702703</v>
      </c>
      <c r="Z372" s="83"/>
    </row>
    <row r="373" spans="1:26" s="23" customFormat="1" ht="31.5" outlineLevel="6">
      <c r="A373" s="5" t="s">
        <v>96</v>
      </c>
      <c r="B373" s="6" t="s">
        <v>13</v>
      </c>
      <c r="C373" s="6" t="s">
        <v>315</v>
      </c>
      <c r="D373" s="6" t="s">
        <v>97</v>
      </c>
      <c r="E373" s="6"/>
      <c r="F373" s="62">
        <f>F374</f>
        <v>977.1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62">
        <f>X374</f>
        <v>512.818</v>
      </c>
      <c r="Y373" s="80">
        <f t="shared" si="38"/>
        <v>52.48367618462798</v>
      </c>
      <c r="Z373" s="83"/>
    </row>
    <row r="374" spans="1:26" s="23" customFormat="1" ht="31.5" outlineLevel="6">
      <c r="A374" s="32" t="s">
        <v>98</v>
      </c>
      <c r="B374" s="33" t="s">
        <v>13</v>
      </c>
      <c r="C374" s="33" t="s">
        <v>315</v>
      </c>
      <c r="D374" s="33" t="s">
        <v>99</v>
      </c>
      <c r="E374" s="33"/>
      <c r="F374" s="63">
        <v>977.1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63">
        <v>512.818</v>
      </c>
      <c r="Y374" s="80">
        <f t="shared" si="38"/>
        <v>52.48367618462798</v>
      </c>
      <c r="Z374" s="83"/>
    </row>
    <row r="375" spans="1:26" s="23" customFormat="1" ht="15.75" outlineLevel="6">
      <c r="A375" s="5" t="s">
        <v>100</v>
      </c>
      <c r="B375" s="6" t="s">
        <v>13</v>
      </c>
      <c r="C375" s="6" t="s">
        <v>315</v>
      </c>
      <c r="D375" s="6" t="s">
        <v>101</v>
      </c>
      <c r="E375" s="6"/>
      <c r="F375" s="62">
        <f>F376+F377+F378</f>
        <v>57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62">
        <f>X376+X377+X378</f>
        <v>4.652</v>
      </c>
      <c r="Y375" s="80">
        <f t="shared" si="38"/>
        <v>8.161403508771931</v>
      </c>
      <c r="Z375" s="83"/>
    </row>
    <row r="376" spans="1:26" s="23" customFormat="1" ht="31.5" outlineLevel="6">
      <c r="A376" s="32" t="s">
        <v>102</v>
      </c>
      <c r="B376" s="33" t="s">
        <v>13</v>
      </c>
      <c r="C376" s="33" t="s">
        <v>315</v>
      </c>
      <c r="D376" s="33" t="s">
        <v>104</v>
      </c>
      <c r="E376" s="33"/>
      <c r="F376" s="63">
        <v>2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63">
        <v>0.368</v>
      </c>
      <c r="Y376" s="80">
        <f t="shared" si="38"/>
        <v>18.4</v>
      </c>
      <c r="Z376" s="83"/>
    </row>
    <row r="377" spans="1:26" s="23" customFormat="1" ht="15.75" outlineLevel="6">
      <c r="A377" s="32" t="s">
        <v>103</v>
      </c>
      <c r="B377" s="33" t="s">
        <v>13</v>
      </c>
      <c r="C377" s="33" t="s">
        <v>315</v>
      </c>
      <c r="D377" s="33" t="s">
        <v>105</v>
      </c>
      <c r="E377" s="33"/>
      <c r="F377" s="63">
        <v>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63">
        <v>0.27</v>
      </c>
      <c r="Y377" s="80">
        <f t="shared" si="38"/>
        <v>5.4</v>
      </c>
      <c r="Z377" s="83"/>
    </row>
    <row r="378" spans="1:26" s="23" customFormat="1" ht="15.75" outlineLevel="6">
      <c r="A378" s="32" t="s">
        <v>355</v>
      </c>
      <c r="B378" s="33" t="s">
        <v>13</v>
      </c>
      <c r="C378" s="33" t="s">
        <v>315</v>
      </c>
      <c r="D378" s="33" t="s">
        <v>354</v>
      </c>
      <c r="E378" s="33"/>
      <c r="F378" s="63">
        <v>50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63">
        <v>4.014</v>
      </c>
      <c r="Y378" s="80">
        <f t="shared" si="38"/>
        <v>8.028</v>
      </c>
      <c r="Z378" s="83"/>
    </row>
    <row r="379" spans="1:26" s="23" customFormat="1" ht="17.25" customHeight="1" outlineLevel="6">
      <c r="A379" s="14" t="s">
        <v>72</v>
      </c>
      <c r="B379" s="15" t="s">
        <v>52</v>
      </c>
      <c r="C379" s="15" t="s">
        <v>251</v>
      </c>
      <c r="D379" s="15" t="s">
        <v>5</v>
      </c>
      <c r="E379" s="15"/>
      <c r="F379" s="59">
        <f>F380</f>
        <v>23202.4</v>
      </c>
      <c r="G379" s="16" t="e">
        <f>G380+#REF!+#REF!</f>
        <v>#REF!</v>
      </c>
      <c r="H379" s="16" t="e">
        <f>H380+#REF!+#REF!</f>
        <v>#REF!</v>
      </c>
      <c r="I379" s="16" t="e">
        <f>I380+#REF!+#REF!</f>
        <v>#REF!</v>
      </c>
      <c r="J379" s="16" t="e">
        <f>J380+#REF!+#REF!</f>
        <v>#REF!</v>
      </c>
      <c r="K379" s="16" t="e">
        <f>K380+#REF!+#REF!</f>
        <v>#REF!</v>
      </c>
      <c r="L379" s="16" t="e">
        <f>L380+#REF!+#REF!</f>
        <v>#REF!</v>
      </c>
      <c r="M379" s="16" t="e">
        <f>M380+#REF!+#REF!</f>
        <v>#REF!</v>
      </c>
      <c r="N379" s="16" t="e">
        <f>N380+#REF!+#REF!</f>
        <v>#REF!</v>
      </c>
      <c r="O379" s="16" t="e">
        <f>O380+#REF!+#REF!</f>
        <v>#REF!</v>
      </c>
      <c r="P379" s="16" t="e">
        <f>P380+#REF!+#REF!</f>
        <v>#REF!</v>
      </c>
      <c r="Q379" s="16" t="e">
        <f>Q380+#REF!+#REF!</f>
        <v>#REF!</v>
      </c>
      <c r="R379" s="16" t="e">
        <f>R380+#REF!+#REF!</f>
        <v>#REF!</v>
      </c>
      <c r="S379" s="16" t="e">
        <f>S380+#REF!+#REF!</f>
        <v>#REF!</v>
      </c>
      <c r="T379" s="16" t="e">
        <f>T380+#REF!+#REF!</f>
        <v>#REF!</v>
      </c>
      <c r="U379" s="16" t="e">
        <f>U380+#REF!+#REF!</f>
        <v>#REF!</v>
      </c>
      <c r="V379" s="16" t="e">
        <f>V380+#REF!+#REF!</f>
        <v>#REF!</v>
      </c>
      <c r="X379" s="59">
        <f>X380</f>
        <v>4458.608</v>
      </c>
      <c r="Y379" s="80">
        <f t="shared" si="38"/>
        <v>19.216150053442746</v>
      </c>
      <c r="Z379" s="83"/>
    </row>
    <row r="380" spans="1:26" s="23" customFormat="1" ht="15.75" outlineLevel="3">
      <c r="A380" s="8" t="s">
        <v>38</v>
      </c>
      <c r="B380" s="9" t="s">
        <v>14</v>
      </c>
      <c r="C380" s="9" t="s">
        <v>251</v>
      </c>
      <c r="D380" s="9" t="s">
        <v>5</v>
      </c>
      <c r="E380" s="9"/>
      <c r="F380" s="60">
        <f>F381+F396+F400+F404</f>
        <v>23202.4</v>
      </c>
      <c r="G380" s="10" t="e">
        <f>G381+#REF!+#REF!</f>
        <v>#REF!</v>
      </c>
      <c r="H380" s="10" t="e">
        <f>H381+#REF!+#REF!</f>
        <v>#REF!</v>
      </c>
      <c r="I380" s="10" t="e">
        <f>I381+#REF!+#REF!</f>
        <v>#REF!</v>
      </c>
      <c r="J380" s="10" t="e">
        <f>J381+#REF!+#REF!</f>
        <v>#REF!</v>
      </c>
      <c r="K380" s="10" t="e">
        <f>K381+#REF!+#REF!</f>
        <v>#REF!</v>
      </c>
      <c r="L380" s="10" t="e">
        <f>L381+#REF!+#REF!</f>
        <v>#REF!</v>
      </c>
      <c r="M380" s="10" t="e">
        <f>M381+#REF!+#REF!</f>
        <v>#REF!</v>
      </c>
      <c r="N380" s="10" t="e">
        <f>N381+#REF!+#REF!</f>
        <v>#REF!</v>
      </c>
      <c r="O380" s="10" t="e">
        <f>O381+#REF!+#REF!</f>
        <v>#REF!</v>
      </c>
      <c r="P380" s="10" t="e">
        <f>P381+#REF!+#REF!</f>
        <v>#REF!</v>
      </c>
      <c r="Q380" s="10" t="e">
        <f>Q381+#REF!+#REF!</f>
        <v>#REF!</v>
      </c>
      <c r="R380" s="10" t="e">
        <f>R381+#REF!+#REF!</f>
        <v>#REF!</v>
      </c>
      <c r="S380" s="10" t="e">
        <f>S381+#REF!+#REF!</f>
        <v>#REF!</v>
      </c>
      <c r="T380" s="10" t="e">
        <f>T381+#REF!+#REF!</f>
        <v>#REF!</v>
      </c>
      <c r="U380" s="10" t="e">
        <f>U381+#REF!+#REF!</f>
        <v>#REF!</v>
      </c>
      <c r="V380" s="10" t="e">
        <f>V381+#REF!+#REF!</f>
        <v>#REF!</v>
      </c>
      <c r="X380" s="60">
        <f>X381+X396+X400+X404</f>
        <v>4458.608</v>
      </c>
      <c r="Y380" s="80">
        <f t="shared" si="38"/>
        <v>19.216150053442746</v>
      </c>
      <c r="Z380" s="83"/>
    </row>
    <row r="381" spans="1:26" s="23" customFormat="1" ht="19.5" customHeight="1" outlineLevel="3">
      <c r="A381" s="12" t="s">
        <v>168</v>
      </c>
      <c r="B381" s="9" t="s">
        <v>14</v>
      </c>
      <c r="C381" s="9" t="s">
        <v>316</v>
      </c>
      <c r="D381" s="9" t="s">
        <v>5</v>
      </c>
      <c r="E381" s="9"/>
      <c r="F381" s="60">
        <f>F382+F388</f>
        <v>23050</v>
      </c>
      <c r="G381" s="10">
        <f aca="true" t="shared" si="44" ref="G381:V381">G389</f>
        <v>0</v>
      </c>
      <c r="H381" s="10">
        <f t="shared" si="44"/>
        <v>0</v>
      </c>
      <c r="I381" s="10">
        <f t="shared" si="44"/>
        <v>0</v>
      </c>
      <c r="J381" s="10">
        <f t="shared" si="44"/>
        <v>0</v>
      </c>
      <c r="K381" s="10">
        <f t="shared" si="44"/>
        <v>0</v>
      </c>
      <c r="L381" s="10">
        <f t="shared" si="44"/>
        <v>0</v>
      </c>
      <c r="M381" s="10">
        <f t="shared" si="44"/>
        <v>0</v>
      </c>
      <c r="N381" s="10">
        <f t="shared" si="44"/>
        <v>0</v>
      </c>
      <c r="O381" s="10">
        <f t="shared" si="44"/>
        <v>0</v>
      </c>
      <c r="P381" s="10">
        <f t="shared" si="44"/>
        <v>0</v>
      </c>
      <c r="Q381" s="10">
        <f t="shared" si="44"/>
        <v>0</v>
      </c>
      <c r="R381" s="10">
        <f t="shared" si="44"/>
        <v>0</v>
      </c>
      <c r="S381" s="10">
        <f t="shared" si="44"/>
        <v>0</v>
      </c>
      <c r="T381" s="10">
        <f t="shared" si="44"/>
        <v>0</v>
      </c>
      <c r="U381" s="10">
        <f t="shared" si="44"/>
        <v>0</v>
      </c>
      <c r="V381" s="10">
        <f t="shared" si="44"/>
        <v>0</v>
      </c>
      <c r="X381" s="60">
        <f>X382+X388</f>
        <v>4458.608</v>
      </c>
      <c r="Y381" s="80">
        <f t="shared" si="38"/>
        <v>19.34320173535792</v>
      </c>
      <c r="Z381" s="83"/>
    </row>
    <row r="382" spans="1:26" s="23" customFormat="1" ht="19.5" customHeight="1" outlineLevel="3">
      <c r="A382" s="34" t="s">
        <v>122</v>
      </c>
      <c r="B382" s="17" t="s">
        <v>14</v>
      </c>
      <c r="C382" s="17" t="s">
        <v>317</v>
      </c>
      <c r="D382" s="17" t="s">
        <v>5</v>
      </c>
      <c r="E382" s="17"/>
      <c r="F382" s="61">
        <f>F383</f>
        <v>4050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X382" s="61">
        <f>X383</f>
        <v>0</v>
      </c>
      <c r="Y382" s="80">
        <f t="shared" si="38"/>
        <v>0</v>
      </c>
      <c r="Z382" s="83"/>
    </row>
    <row r="383" spans="1:26" s="23" customFormat="1" ht="32.25" customHeight="1" outlineLevel="3">
      <c r="A383" s="57" t="s">
        <v>169</v>
      </c>
      <c r="B383" s="6" t="s">
        <v>14</v>
      </c>
      <c r="C383" s="6" t="s">
        <v>318</v>
      </c>
      <c r="D383" s="6" t="s">
        <v>5</v>
      </c>
      <c r="E383" s="6"/>
      <c r="F383" s="62">
        <f>F384+F386</f>
        <v>4050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X383" s="62">
        <f>X384+X386</f>
        <v>0</v>
      </c>
      <c r="Y383" s="80">
        <f t="shared" si="38"/>
        <v>0</v>
      </c>
      <c r="Z383" s="83"/>
    </row>
    <row r="384" spans="1:26" s="23" customFormat="1" ht="19.5" customHeight="1" outlineLevel="3">
      <c r="A384" s="85" t="s">
        <v>96</v>
      </c>
      <c r="B384" s="86" t="s">
        <v>14</v>
      </c>
      <c r="C384" s="86" t="s">
        <v>318</v>
      </c>
      <c r="D384" s="86" t="s">
        <v>97</v>
      </c>
      <c r="E384" s="86"/>
      <c r="F384" s="117">
        <f>F385</f>
        <v>50</v>
      </c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5"/>
      <c r="X384" s="117">
        <f>X385</f>
        <v>0</v>
      </c>
      <c r="Y384" s="80">
        <f t="shared" si="38"/>
        <v>0</v>
      </c>
      <c r="Z384" s="83"/>
    </row>
    <row r="385" spans="1:26" s="23" customFormat="1" ht="19.5" customHeight="1" outlineLevel="3">
      <c r="A385" s="32" t="s">
        <v>98</v>
      </c>
      <c r="B385" s="33" t="s">
        <v>14</v>
      </c>
      <c r="C385" s="33" t="s">
        <v>318</v>
      </c>
      <c r="D385" s="33" t="s">
        <v>99</v>
      </c>
      <c r="E385" s="33"/>
      <c r="F385" s="74">
        <v>50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X385" s="107">
        <v>0</v>
      </c>
      <c r="Y385" s="80">
        <f t="shared" si="38"/>
        <v>0</v>
      </c>
      <c r="Z385" s="83"/>
    </row>
    <row r="386" spans="1:26" s="23" customFormat="1" ht="19.5" customHeight="1" outlineLevel="3">
      <c r="A386" s="85" t="s">
        <v>377</v>
      </c>
      <c r="B386" s="86" t="s">
        <v>14</v>
      </c>
      <c r="C386" s="86" t="s">
        <v>318</v>
      </c>
      <c r="D386" s="86" t="s">
        <v>376</v>
      </c>
      <c r="E386" s="86"/>
      <c r="F386" s="117">
        <f>F387</f>
        <v>4000</v>
      </c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5"/>
      <c r="X386" s="117">
        <f>X387</f>
        <v>0</v>
      </c>
      <c r="Y386" s="80">
        <f t="shared" si="38"/>
        <v>0</v>
      </c>
      <c r="Z386" s="83"/>
    </row>
    <row r="387" spans="1:26" s="23" customFormat="1" ht="33.75" customHeight="1" outlineLevel="3">
      <c r="A387" s="32" t="s">
        <v>378</v>
      </c>
      <c r="B387" s="33" t="s">
        <v>14</v>
      </c>
      <c r="C387" s="33" t="s">
        <v>318</v>
      </c>
      <c r="D387" s="33" t="s">
        <v>375</v>
      </c>
      <c r="E387" s="33"/>
      <c r="F387" s="107">
        <v>4000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X387" s="107">
        <v>0</v>
      </c>
      <c r="Y387" s="80">
        <f t="shared" si="38"/>
        <v>0</v>
      </c>
      <c r="Z387" s="83"/>
    </row>
    <row r="388" spans="1:26" s="23" customFormat="1" ht="35.25" customHeight="1" outlineLevel="3">
      <c r="A388" s="45" t="s">
        <v>170</v>
      </c>
      <c r="B388" s="17" t="s">
        <v>14</v>
      </c>
      <c r="C388" s="17" t="s">
        <v>319</v>
      </c>
      <c r="D388" s="17" t="s">
        <v>5</v>
      </c>
      <c r="E388" s="17"/>
      <c r="F388" s="61">
        <f>F389+F393</f>
        <v>19000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X388" s="61">
        <f>X389+X393</f>
        <v>4458.608</v>
      </c>
      <c r="Y388" s="80">
        <f t="shared" si="38"/>
        <v>23.46635789473684</v>
      </c>
      <c r="Z388" s="83"/>
    </row>
    <row r="389" spans="1:26" s="23" customFormat="1" ht="31.5" outlineLevel="3">
      <c r="A389" s="5" t="s">
        <v>171</v>
      </c>
      <c r="B389" s="6" t="s">
        <v>14</v>
      </c>
      <c r="C389" s="6" t="s">
        <v>320</v>
      </c>
      <c r="D389" s="6" t="s">
        <v>5</v>
      </c>
      <c r="E389" s="6"/>
      <c r="F389" s="62">
        <f>F390</f>
        <v>11000</v>
      </c>
      <c r="G389" s="7">
        <f aca="true" t="shared" si="45" ref="G389:V389">G391</f>
        <v>0</v>
      </c>
      <c r="H389" s="7">
        <f t="shared" si="45"/>
        <v>0</v>
      </c>
      <c r="I389" s="7">
        <f t="shared" si="45"/>
        <v>0</v>
      </c>
      <c r="J389" s="7">
        <f t="shared" si="45"/>
        <v>0</v>
      </c>
      <c r="K389" s="7">
        <f t="shared" si="45"/>
        <v>0</v>
      </c>
      <c r="L389" s="7">
        <f t="shared" si="45"/>
        <v>0</v>
      </c>
      <c r="M389" s="7">
        <f t="shared" si="45"/>
        <v>0</v>
      </c>
      <c r="N389" s="7">
        <f t="shared" si="45"/>
        <v>0</v>
      </c>
      <c r="O389" s="7">
        <f t="shared" si="45"/>
        <v>0</v>
      </c>
      <c r="P389" s="7">
        <f t="shared" si="45"/>
        <v>0</v>
      </c>
      <c r="Q389" s="7">
        <f t="shared" si="45"/>
        <v>0</v>
      </c>
      <c r="R389" s="7">
        <f t="shared" si="45"/>
        <v>0</v>
      </c>
      <c r="S389" s="7">
        <f t="shared" si="45"/>
        <v>0</v>
      </c>
      <c r="T389" s="7">
        <f t="shared" si="45"/>
        <v>0</v>
      </c>
      <c r="U389" s="7">
        <f t="shared" si="45"/>
        <v>0</v>
      </c>
      <c r="V389" s="7">
        <f t="shared" si="45"/>
        <v>0</v>
      </c>
      <c r="X389" s="62">
        <f>X390</f>
        <v>2797.272</v>
      </c>
      <c r="Y389" s="80">
        <f t="shared" si="38"/>
        <v>25.429745454545454</v>
      </c>
      <c r="Z389" s="83"/>
    </row>
    <row r="390" spans="1:26" s="23" customFormat="1" ht="15.75" outlineLevel="3">
      <c r="A390" s="85" t="s">
        <v>119</v>
      </c>
      <c r="B390" s="86" t="s">
        <v>14</v>
      </c>
      <c r="C390" s="86" t="s">
        <v>320</v>
      </c>
      <c r="D390" s="86" t="s">
        <v>120</v>
      </c>
      <c r="E390" s="86"/>
      <c r="F390" s="92">
        <f>F391+F392</f>
        <v>11000</v>
      </c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5"/>
      <c r="X390" s="92">
        <f>X391+X392</f>
        <v>2797.272</v>
      </c>
      <c r="Y390" s="80">
        <f t="shared" si="38"/>
        <v>25.429745454545454</v>
      </c>
      <c r="Z390" s="83"/>
    </row>
    <row r="391" spans="1:26" s="23" customFormat="1" ht="47.25" outlineLevel="3">
      <c r="A391" s="39" t="s">
        <v>200</v>
      </c>
      <c r="B391" s="33" t="s">
        <v>14</v>
      </c>
      <c r="C391" s="33" t="s">
        <v>320</v>
      </c>
      <c r="D391" s="33" t="s">
        <v>85</v>
      </c>
      <c r="E391" s="33"/>
      <c r="F391" s="63">
        <v>11000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63">
        <v>2797.272</v>
      </c>
      <c r="Y391" s="80">
        <f t="shared" si="38"/>
        <v>25.429745454545454</v>
      </c>
      <c r="Z391" s="83"/>
    </row>
    <row r="392" spans="1:26" s="23" customFormat="1" ht="15.75" outlineLevel="3">
      <c r="A392" s="42" t="s">
        <v>86</v>
      </c>
      <c r="B392" s="33" t="s">
        <v>14</v>
      </c>
      <c r="C392" s="33" t="s">
        <v>341</v>
      </c>
      <c r="D392" s="33" t="s">
        <v>87</v>
      </c>
      <c r="E392" s="33"/>
      <c r="F392" s="63"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63">
        <v>0</v>
      </c>
      <c r="Y392" s="80">
        <v>0</v>
      </c>
      <c r="Z392" s="83"/>
    </row>
    <row r="393" spans="1:26" s="23" customFormat="1" ht="31.5" outlineLevel="3">
      <c r="A393" s="5" t="s">
        <v>172</v>
      </c>
      <c r="B393" s="6" t="s">
        <v>14</v>
      </c>
      <c r="C393" s="6" t="s">
        <v>321</v>
      </c>
      <c r="D393" s="6" t="s">
        <v>5</v>
      </c>
      <c r="E393" s="6"/>
      <c r="F393" s="62">
        <f>F394</f>
        <v>8000</v>
      </c>
      <c r="G393" s="7">
        <f aca="true" t="shared" si="46" ref="G393:V393">G395</f>
        <v>0</v>
      </c>
      <c r="H393" s="7">
        <f t="shared" si="46"/>
        <v>0</v>
      </c>
      <c r="I393" s="7">
        <f t="shared" si="46"/>
        <v>0</v>
      </c>
      <c r="J393" s="7">
        <f t="shared" si="46"/>
        <v>0</v>
      </c>
      <c r="K393" s="7">
        <f t="shared" si="46"/>
        <v>0</v>
      </c>
      <c r="L393" s="7">
        <f t="shared" si="46"/>
        <v>0</v>
      </c>
      <c r="M393" s="7">
        <f t="shared" si="46"/>
        <v>0</v>
      </c>
      <c r="N393" s="7">
        <f t="shared" si="46"/>
        <v>0</v>
      </c>
      <c r="O393" s="7">
        <f t="shared" si="46"/>
        <v>0</v>
      </c>
      <c r="P393" s="7">
        <f t="shared" si="46"/>
        <v>0</v>
      </c>
      <c r="Q393" s="7">
        <f t="shared" si="46"/>
        <v>0</v>
      </c>
      <c r="R393" s="7">
        <f t="shared" si="46"/>
        <v>0</v>
      </c>
      <c r="S393" s="7">
        <f t="shared" si="46"/>
        <v>0</v>
      </c>
      <c r="T393" s="7">
        <f t="shared" si="46"/>
        <v>0</v>
      </c>
      <c r="U393" s="7">
        <f t="shared" si="46"/>
        <v>0</v>
      </c>
      <c r="V393" s="7">
        <f t="shared" si="46"/>
        <v>0</v>
      </c>
      <c r="X393" s="62">
        <f>X394</f>
        <v>1661.336</v>
      </c>
      <c r="Y393" s="80">
        <f t="shared" si="38"/>
        <v>20.7667</v>
      </c>
      <c r="Z393" s="83"/>
    </row>
    <row r="394" spans="1:26" s="23" customFormat="1" ht="15.75" outlineLevel="3">
      <c r="A394" s="85" t="s">
        <v>119</v>
      </c>
      <c r="B394" s="86" t="s">
        <v>14</v>
      </c>
      <c r="C394" s="86" t="s">
        <v>321</v>
      </c>
      <c r="D394" s="86" t="s">
        <v>120</v>
      </c>
      <c r="E394" s="86"/>
      <c r="F394" s="92">
        <f>F395</f>
        <v>8000</v>
      </c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5"/>
      <c r="X394" s="92">
        <f>X395</f>
        <v>1661.336</v>
      </c>
      <c r="Y394" s="80">
        <f t="shared" si="38"/>
        <v>20.7667</v>
      </c>
      <c r="Z394" s="83"/>
    </row>
    <row r="395" spans="1:26" s="23" customFormat="1" ht="47.25" outlineLevel="3">
      <c r="A395" s="39" t="s">
        <v>200</v>
      </c>
      <c r="B395" s="33" t="s">
        <v>14</v>
      </c>
      <c r="C395" s="33" t="s">
        <v>321</v>
      </c>
      <c r="D395" s="33" t="s">
        <v>85</v>
      </c>
      <c r="E395" s="33"/>
      <c r="F395" s="63">
        <v>8000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63">
        <v>1661.336</v>
      </c>
      <c r="Y395" s="80">
        <f t="shared" si="38"/>
        <v>20.7667</v>
      </c>
      <c r="Z395" s="83"/>
    </row>
    <row r="396" spans="1:26" s="23" customFormat="1" ht="15.75" outlineLevel="3">
      <c r="A396" s="8" t="s">
        <v>229</v>
      </c>
      <c r="B396" s="9" t="s">
        <v>14</v>
      </c>
      <c r="C396" s="9" t="s">
        <v>322</v>
      </c>
      <c r="D396" s="9" t="s">
        <v>5</v>
      </c>
      <c r="E396" s="9"/>
      <c r="F396" s="60">
        <f>F397</f>
        <v>80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60">
        <f>X397</f>
        <v>0</v>
      </c>
      <c r="Y396" s="80">
        <f aca="true" t="shared" si="47" ref="Y396:Y459">X396/F396*100</f>
        <v>0</v>
      </c>
      <c r="Z396" s="83"/>
    </row>
    <row r="397" spans="1:26" s="23" customFormat="1" ht="36" customHeight="1" outlineLevel="3">
      <c r="A397" s="57" t="s">
        <v>173</v>
      </c>
      <c r="B397" s="6" t="s">
        <v>14</v>
      </c>
      <c r="C397" s="6" t="s">
        <v>323</v>
      </c>
      <c r="D397" s="6" t="s">
        <v>5</v>
      </c>
      <c r="E397" s="6"/>
      <c r="F397" s="62">
        <f>F398</f>
        <v>80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62">
        <f>X398</f>
        <v>0</v>
      </c>
      <c r="Y397" s="80">
        <f t="shared" si="47"/>
        <v>0</v>
      </c>
      <c r="Z397" s="83"/>
    </row>
    <row r="398" spans="1:26" s="23" customFormat="1" ht="31.5" outlineLevel="3">
      <c r="A398" s="85" t="s">
        <v>96</v>
      </c>
      <c r="B398" s="86" t="s">
        <v>14</v>
      </c>
      <c r="C398" s="86" t="s">
        <v>323</v>
      </c>
      <c r="D398" s="86" t="s">
        <v>97</v>
      </c>
      <c r="E398" s="86"/>
      <c r="F398" s="92">
        <f>F399</f>
        <v>80</v>
      </c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5"/>
      <c r="X398" s="92">
        <f>X399</f>
        <v>0</v>
      </c>
      <c r="Y398" s="80">
        <f t="shared" si="47"/>
        <v>0</v>
      </c>
      <c r="Z398" s="83"/>
    </row>
    <row r="399" spans="1:26" s="23" customFormat="1" ht="31.5" outlineLevel="3">
      <c r="A399" s="32" t="s">
        <v>98</v>
      </c>
      <c r="B399" s="33" t="s">
        <v>14</v>
      </c>
      <c r="C399" s="33" t="s">
        <v>323</v>
      </c>
      <c r="D399" s="33" t="s">
        <v>99</v>
      </c>
      <c r="E399" s="33"/>
      <c r="F399" s="63">
        <v>80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63">
        <v>0</v>
      </c>
      <c r="Y399" s="80">
        <f t="shared" si="47"/>
        <v>0</v>
      </c>
      <c r="Z399" s="83"/>
    </row>
    <row r="400" spans="1:26" s="23" customFormat="1" ht="15.75" outlineLevel="3">
      <c r="A400" s="8" t="s">
        <v>230</v>
      </c>
      <c r="B400" s="9" t="s">
        <v>14</v>
      </c>
      <c r="C400" s="9" t="s">
        <v>324</v>
      </c>
      <c r="D400" s="9" t="s">
        <v>5</v>
      </c>
      <c r="E400" s="9"/>
      <c r="F400" s="60">
        <f>F401</f>
        <v>42.4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60">
        <f>X401</f>
        <v>0</v>
      </c>
      <c r="Y400" s="80">
        <f t="shared" si="47"/>
        <v>0</v>
      </c>
      <c r="Z400" s="83"/>
    </row>
    <row r="401" spans="1:26" s="23" customFormat="1" ht="31.5" outlineLevel="3">
      <c r="A401" s="57" t="s">
        <v>174</v>
      </c>
      <c r="B401" s="6" t="s">
        <v>14</v>
      </c>
      <c r="C401" s="6" t="s">
        <v>325</v>
      </c>
      <c r="D401" s="6" t="s">
        <v>5</v>
      </c>
      <c r="E401" s="6"/>
      <c r="F401" s="62">
        <f>F402</f>
        <v>42.4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62">
        <f>X402</f>
        <v>0</v>
      </c>
      <c r="Y401" s="80">
        <f t="shared" si="47"/>
        <v>0</v>
      </c>
      <c r="Z401" s="83"/>
    </row>
    <row r="402" spans="1:26" s="23" customFormat="1" ht="31.5" outlineLevel="3">
      <c r="A402" s="85" t="s">
        <v>96</v>
      </c>
      <c r="B402" s="86" t="s">
        <v>14</v>
      </c>
      <c r="C402" s="86" t="s">
        <v>325</v>
      </c>
      <c r="D402" s="86" t="s">
        <v>97</v>
      </c>
      <c r="E402" s="86"/>
      <c r="F402" s="92">
        <f>F403</f>
        <v>42.4</v>
      </c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5"/>
      <c r="X402" s="92">
        <f>X403</f>
        <v>0</v>
      </c>
      <c r="Y402" s="80">
        <f t="shared" si="47"/>
        <v>0</v>
      </c>
      <c r="Z402" s="83"/>
    </row>
    <row r="403" spans="1:26" s="23" customFormat="1" ht="31.5" outlineLevel="3">
      <c r="A403" s="32" t="s">
        <v>98</v>
      </c>
      <c r="B403" s="33" t="s">
        <v>14</v>
      </c>
      <c r="C403" s="33" t="s">
        <v>325</v>
      </c>
      <c r="D403" s="33" t="s">
        <v>99</v>
      </c>
      <c r="E403" s="33"/>
      <c r="F403" s="63">
        <v>42.4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63">
        <v>0</v>
      </c>
      <c r="Y403" s="80">
        <f t="shared" si="47"/>
        <v>0</v>
      </c>
      <c r="Z403" s="83"/>
    </row>
    <row r="404" spans="1:26" s="23" customFormat="1" ht="15.75" outlineLevel="3">
      <c r="A404" s="8" t="s">
        <v>231</v>
      </c>
      <c r="B404" s="9" t="s">
        <v>14</v>
      </c>
      <c r="C404" s="9" t="s">
        <v>326</v>
      </c>
      <c r="D404" s="9" t="s">
        <v>5</v>
      </c>
      <c r="E404" s="9"/>
      <c r="F404" s="60">
        <f>F405</f>
        <v>30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60">
        <f>X405</f>
        <v>0</v>
      </c>
      <c r="Y404" s="80">
        <f t="shared" si="47"/>
        <v>0</v>
      </c>
      <c r="Z404" s="83"/>
    </row>
    <row r="405" spans="1:26" s="23" customFormat="1" ht="31.5" outlineLevel="3">
      <c r="A405" s="57" t="s">
        <v>175</v>
      </c>
      <c r="B405" s="6" t="s">
        <v>14</v>
      </c>
      <c r="C405" s="6" t="s">
        <v>327</v>
      </c>
      <c r="D405" s="6" t="s">
        <v>5</v>
      </c>
      <c r="E405" s="6"/>
      <c r="F405" s="62">
        <f>F406</f>
        <v>30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62">
        <f>X406</f>
        <v>0</v>
      </c>
      <c r="Y405" s="80">
        <f t="shared" si="47"/>
        <v>0</v>
      </c>
      <c r="Z405" s="83"/>
    </row>
    <row r="406" spans="1:26" s="23" customFormat="1" ht="31.5" outlineLevel="3">
      <c r="A406" s="85" t="s">
        <v>96</v>
      </c>
      <c r="B406" s="86" t="s">
        <v>14</v>
      </c>
      <c r="C406" s="86" t="s">
        <v>327</v>
      </c>
      <c r="D406" s="86" t="s">
        <v>97</v>
      </c>
      <c r="E406" s="86"/>
      <c r="F406" s="92">
        <f>F407</f>
        <v>30</v>
      </c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5"/>
      <c r="X406" s="92">
        <f>X407</f>
        <v>0</v>
      </c>
      <c r="Y406" s="80">
        <f t="shared" si="47"/>
        <v>0</v>
      </c>
      <c r="Z406" s="83"/>
    </row>
    <row r="407" spans="1:26" s="23" customFormat="1" ht="31.5" outlineLevel="3">
      <c r="A407" s="32" t="s">
        <v>98</v>
      </c>
      <c r="B407" s="33" t="s">
        <v>14</v>
      </c>
      <c r="C407" s="33" t="s">
        <v>327</v>
      </c>
      <c r="D407" s="33" t="s">
        <v>99</v>
      </c>
      <c r="E407" s="33"/>
      <c r="F407" s="63">
        <v>30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63">
        <v>0</v>
      </c>
      <c r="Y407" s="80">
        <f t="shared" si="47"/>
        <v>0</v>
      </c>
      <c r="Z407" s="83"/>
    </row>
    <row r="408" spans="1:26" s="23" customFormat="1" ht="17.25" customHeight="1" outlineLevel="6">
      <c r="A408" s="14" t="s">
        <v>51</v>
      </c>
      <c r="B408" s="15" t="s">
        <v>50</v>
      </c>
      <c r="C408" s="15" t="s">
        <v>251</v>
      </c>
      <c r="D408" s="15" t="s">
        <v>5</v>
      </c>
      <c r="E408" s="15"/>
      <c r="F408" s="16">
        <f>F409+F415+F424+F430</f>
        <v>5514</v>
      </c>
      <c r="G408" s="16" t="e">
        <f aca="true" t="shared" si="48" ref="G408:V408">G409+G415+G424</f>
        <v>#REF!</v>
      </c>
      <c r="H408" s="16" t="e">
        <f t="shared" si="48"/>
        <v>#REF!</v>
      </c>
      <c r="I408" s="16" t="e">
        <f t="shared" si="48"/>
        <v>#REF!</v>
      </c>
      <c r="J408" s="16" t="e">
        <f t="shared" si="48"/>
        <v>#REF!</v>
      </c>
      <c r="K408" s="16" t="e">
        <f t="shared" si="48"/>
        <v>#REF!</v>
      </c>
      <c r="L408" s="16" t="e">
        <f t="shared" si="48"/>
        <v>#REF!</v>
      </c>
      <c r="M408" s="16" t="e">
        <f t="shared" si="48"/>
        <v>#REF!</v>
      </c>
      <c r="N408" s="16" t="e">
        <f t="shared" si="48"/>
        <v>#REF!</v>
      </c>
      <c r="O408" s="16" t="e">
        <f t="shared" si="48"/>
        <v>#REF!</v>
      </c>
      <c r="P408" s="16" t="e">
        <f t="shared" si="48"/>
        <v>#REF!</v>
      </c>
      <c r="Q408" s="16" t="e">
        <f t="shared" si="48"/>
        <v>#REF!</v>
      </c>
      <c r="R408" s="16" t="e">
        <f t="shared" si="48"/>
        <v>#REF!</v>
      </c>
      <c r="S408" s="16" t="e">
        <f t="shared" si="48"/>
        <v>#REF!</v>
      </c>
      <c r="T408" s="16" t="e">
        <f t="shared" si="48"/>
        <v>#REF!</v>
      </c>
      <c r="U408" s="16" t="e">
        <f t="shared" si="48"/>
        <v>#REF!</v>
      </c>
      <c r="V408" s="16" t="e">
        <f t="shared" si="48"/>
        <v>#REF!</v>
      </c>
      <c r="X408" s="16">
        <f>X409+X415+X424+X430</f>
        <v>1423.606</v>
      </c>
      <c r="Y408" s="80">
        <f t="shared" si="47"/>
        <v>25.818026840768955</v>
      </c>
      <c r="Z408" s="83"/>
    </row>
    <row r="409" spans="1:26" s="23" customFormat="1" ht="15.75" outlineLevel="3">
      <c r="A409" s="53" t="s">
        <v>40</v>
      </c>
      <c r="B409" s="28" t="s">
        <v>15</v>
      </c>
      <c r="C409" s="28" t="s">
        <v>251</v>
      </c>
      <c r="D409" s="28" t="s">
        <v>5</v>
      </c>
      <c r="E409" s="28"/>
      <c r="F409" s="47">
        <f>F410</f>
        <v>720</v>
      </c>
      <c r="G409" s="10">
        <f aca="true" t="shared" si="49" ref="G409:V409">G411</f>
        <v>0</v>
      </c>
      <c r="H409" s="10">
        <f t="shared" si="49"/>
        <v>0</v>
      </c>
      <c r="I409" s="10">
        <f t="shared" si="49"/>
        <v>0</v>
      </c>
      <c r="J409" s="10">
        <f t="shared" si="49"/>
        <v>0</v>
      </c>
      <c r="K409" s="10">
        <f t="shared" si="49"/>
        <v>0</v>
      </c>
      <c r="L409" s="10">
        <f t="shared" si="49"/>
        <v>0</v>
      </c>
      <c r="M409" s="10">
        <f t="shared" si="49"/>
        <v>0</v>
      </c>
      <c r="N409" s="10">
        <f t="shared" si="49"/>
        <v>0</v>
      </c>
      <c r="O409" s="10">
        <f t="shared" si="49"/>
        <v>0</v>
      </c>
      <c r="P409" s="10">
        <f t="shared" si="49"/>
        <v>0</v>
      </c>
      <c r="Q409" s="10">
        <f t="shared" si="49"/>
        <v>0</v>
      </c>
      <c r="R409" s="10">
        <f t="shared" si="49"/>
        <v>0</v>
      </c>
      <c r="S409" s="10">
        <f t="shared" si="49"/>
        <v>0</v>
      </c>
      <c r="T409" s="10">
        <f t="shared" si="49"/>
        <v>0</v>
      </c>
      <c r="U409" s="10">
        <f t="shared" si="49"/>
        <v>0</v>
      </c>
      <c r="V409" s="10">
        <f t="shared" si="49"/>
        <v>0</v>
      </c>
      <c r="X409" s="47">
        <f>X410</f>
        <v>123.606</v>
      </c>
      <c r="Y409" s="80">
        <f t="shared" si="47"/>
        <v>17.1675</v>
      </c>
      <c r="Z409" s="83"/>
    </row>
    <row r="410" spans="1:26" s="23" customFormat="1" ht="31.5" outlineLevel="3">
      <c r="A410" s="20" t="s">
        <v>134</v>
      </c>
      <c r="B410" s="9" t="s">
        <v>15</v>
      </c>
      <c r="C410" s="9" t="s">
        <v>252</v>
      </c>
      <c r="D410" s="9" t="s">
        <v>5</v>
      </c>
      <c r="E410" s="9"/>
      <c r="F410" s="60">
        <f>F411</f>
        <v>720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X410" s="60">
        <f>X411</f>
        <v>123.606</v>
      </c>
      <c r="Y410" s="80">
        <f t="shared" si="47"/>
        <v>17.1675</v>
      </c>
      <c r="Z410" s="83"/>
    </row>
    <row r="411" spans="1:26" s="13" customFormat="1" ht="30.75" customHeight="1" outlineLevel="3">
      <c r="A411" s="20" t="s">
        <v>136</v>
      </c>
      <c r="B411" s="9" t="s">
        <v>15</v>
      </c>
      <c r="C411" s="9" t="s">
        <v>253</v>
      </c>
      <c r="D411" s="9" t="s">
        <v>5</v>
      </c>
      <c r="E411" s="9"/>
      <c r="F411" s="60">
        <f>F412</f>
        <v>720</v>
      </c>
      <c r="G411" s="10">
        <f aca="true" t="shared" si="50" ref="G411:V412">G412</f>
        <v>0</v>
      </c>
      <c r="H411" s="10">
        <f t="shared" si="50"/>
        <v>0</v>
      </c>
      <c r="I411" s="10">
        <f t="shared" si="50"/>
        <v>0</v>
      </c>
      <c r="J411" s="10">
        <f t="shared" si="50"/>
        <v>0</v>
      </c>
      <c r="K411" s="10">
        <f t="shared" si="50"/>
        <v>0</v>
      </c>
      <c r="L411" s="10">
        <f t="shared" si="50"/>
        <v>0</v>
      </c>
      <c r="M411" s="10">
        <f t="shared" si="50"/>
        <v>0</v>
      </c>
      <c r="N411" s="10">
        <f t="shared" si="50"/>
        <v>0</v>
      </c>
      <c r="O411" s="10">
        <f t="shared" si="50"/>
        <v>0</v>
      </c>
      <c r="P411" s="10">
        <f t="shared" si="50"/>
        <v>0</v>
      </c>
      <c r="Q411" s="10">
        <f t="shared" si="50"/>
        <v>0</v>
      </c>
      <c r="R411" s="10">
        <f t="shared" si="50"/>
        <v>0</v>
      </c>
      <c r="S411" s="10">
        <f t="shared" si="50"/>
        <v>0</v>
      </c>
      <c r="T411" s="10">
        <f t="shared" si="50"/>
        <v>0</v>
      </c>
      <c r="U411" s="10">
        <f t="shared" si="50"/>
        <v>0</v>
      </c>
      <c r="V411" s="10">
        <f t="shared" si="50"/>
        <v>0</v>
      </c>
      <c r="W411" s="84"/>
      <c r="X411" s="60">
        <f>X412</f>
        <v>123.606</v>
      </c>
      <c r="Y411" s="80">
        <f t="shared" si="47"/>
        <v>17.1675</v>
      </c>
      <c r="Z411" s="122"/>
    </row>
    <row r="412" spans="1:26" s="23" customFormat="1" ht="33" customHeight="1" outlineLevel="4">
      <c r="A412" s="34" t="s">
        <v>176</v>
      </c>
      <c r="B412" s="17" t="s">
        <v>15</v>
      </c>
      <c r="C412" s="17" t="s">
        <v>328</v>
      </c>
      <c r="D412" s="17" t="s">
        <v>5</v>
      </c>
      <c r="E412" s="17"/>
      <c r="F412" s="61">
        <f>F413</f>
        <v>720</v>
      </c>
      <c r="G412" s="7">
        <f t="shared" si="50"/>
        <v>0</v>
      </c>
      <c r="H412" s="7">
        <f t="shared" si="50"/>
        <v>0</v>
      </c>
      <c r="I412" s="7">
        <f t="shared" si="50"/>
        <v>0</v>
      </c>
      <c r="J412" s="7">
        <f t="shared" si="50"/>
        <v>0</v>
      </c>
      <c r="K412" s="7">
        <f t="shared" si="50"/>
        <v>0</v>
      </c>
      <c r="L412" s="7">
        <f t="shared" si="50"/>
        <v>0</v>
      </c>
      <c r="M412" s="7">
        <f t="shared" si="50"/>
        <v>0</v>
      </c>
      <c r="N412" s="7">
        <f t="shared" si="50"/>
        <v>0</v>
      </c>
      <c r="O412" s="7">
        <f t="shared" si="50"/>
        <v>0</v>
      </c>
      <c r="P412" s="7">
        <f t="shared" si="50"/>
        <v>0</v>
      </c>
      <c r="Q412" s="7">
        <f t="shared" si="50"/>
        <v>0</v>
      </c>
      <c r="R412" s="7">
        <f t="shared" si="50"/>
        <v>0</v>
      </c>
      <c r="S412" s="7">
        <f t="shared" si="50"/>
        <v>0</v>
      </c>
      <c r="T412" s="7">
        <f t="shared" si="50"/>
        <v>0</v>
      </c>
      <c r="U412" s="7">
        <f t="shared" si="50"/>
        <v>0</v>
      </c>
      <c r="V412" s="7">
        <f t="shared" si="50"/>
        <v>0</v>
      </c>
      <c r="X412" s="61">
        <f>X413</f>
        <v>123.606</v>
      </c>
      <c r="Y412" s="80">
        <f t="shared" si="47"/>
        <v>17.1675</v>
      </c>
      <c r="Z412" s="83"/>
    </row>
    <row r="413" spans="1:26" s="23" customFormat="1" ht="31.5" outlineLevel="5">
      <c r="A413" s="5" t="s">
        <v>125</v>
      </c>
      <c r="B413" s="6" t="s">
        <v>15</v>
      </c>
      <c r="C413" s="6" t="s">
        <v>328</v>
      </c>
      <c r="D413" s="6" t="s">
        <v>123</v>
      </c>
      <c r="E413" s="6"/>
      <c r="F413" s="62">
        <f>F414</f>
        <v>720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62">
        <f>X414</f>
        <v>123.606</v>
      </c>
      <c r="Y413" s="80">
        <f t="shared" si="47"/>
        <v>17.1675</v>
      </c>
      <c r="Z413" s="83"/>
    </row>
    <row r="414" spans="1:26" s="23" customFormat="1" ht="31.5" outlineLevel="5">
      <c r="A414" s="32" t="s">
        <v>126</v>
      </c>
      <c r="B414" s="33" t="s">
        <v>15</v>
      </c>
      <c r="C414" s="33" t="s">
        <v>328</v>
      </c>
      <c r="D414" s="33" t="s">
        <v>124</v>
      </c>
      <c r="E414" s="33"/>
      <c r="F414" s="63">
        <v>720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63">
        <v>123.606</v>
      </c>
      <c r="Y414" s="80">
        <f t="shared" si="47"/>
        <v>17.1675</v>
      </c>
      <c r="Z414" s="83"/>
    </row>
    <row r="415" spans="1:26" s="23" customFormat="1" ht="15.75" outlineLevel="3">
      <c r="A415" s="53" t="s">
        <v>41</v>
      </c>
      <c r="B415" s="28" t="s">
        <v>16</v>
      </c>
      <c r="C415" s="28" t="s">
        <v>251</v>
      </c>
      <c r="D415" s="28" t="s">
        <v>5</v>
      </c>
      <c r="E415" s="28"/>
      <c r="F415" s="66">
        <f>F416</f>
        <v>558</v>
      </c>
      <c r="G415" s="10" t="e">
        <f>#REF!</f>
        <v>#REF!</v>
      </c>
      <c r="H415" s="10" t="e">
        <f>#REF!</f>
        <v>#REF!</v>
      </c>
      <c r="I415" s="10" t="e">
        <f>#REF!</f>
        <v>#REF!</v>
      </c>
      <c r="J415" s="10" t="e">
        <f>#REF!</f>
        <v>#REF!</v>
      </c>
      <c r="K415" s="10" t="e">
        <f>#REF!</f>
        <v>#REF!</v>
      </c>
      <c r="L415" s="10" t="e">
        <f>#REF!</f>
        <v>#REF!</v>
      </c>
      <c r="M415" s="10" t="e">
        <f>#REF!</f>
        <v>#REF!</v>
      </c>
      <c r="N415" s="10" t="e">
        <f>#REF!</f>
        <v>#REF!</v>
      </c>
      <c r="O415" s="10" t="e">
        <f>#REF!</f>
        <v>#REF!</v>
      </c>
      <c r="P415" s="10" t="e">
        <f>#REF!</f>
        <v>#REF!</v>
      </c>
      <c r="Q415" s="10" t="e">
        <f>#REF!</f>
        <v>#REF!</v>
      </c>
      <c r="R415" s="10" t="e">
        <f>#REF!</f>
        <v>#REF!</v>
      </c>
      <c r="S415" s="10" t="e">
        <f>#REF!</f>
        <v>#REF!</v>
      </c>
      <c r="T415" s="10" t="e">
        <f>#REF!</f>
        <v>#REF!</v>
      </c>
      <c r="U415" s="10" t="e">
        <f>#REF!</f>
        <v>#REF!</v>
      </c>
      <c r="V415" s="10" t="e">
        <f>#REF!</f>
        <v>#REF!</v>
      </c>
      <c r="X415" s="66">
        <f>X416</f>
        <v>0</v>
      </c>
      <c r="Y415" s="80">
        <f t="shared" si="47"/>
        <v>0</v>
      </c>
      <c r="Z415" s="83"/>
    </row>
    <row r="416" spans="1:26" s="23" customFormat="1" ht="15.75" outlineLevel="3">
      <c r="A416" s="12" t="s">
        <v>143</v>
      </c>
      <c r="B416" s="9" t="s">
        <v>16</v>
      </c>
      <c r="C416" s="9" t="s">
        <v>251</v>
      </c>
      <c r="D416" s="9" t="s">
        <v>5</v>
      </c>
      <c r="E416" s="9"/>
      <c r="F416" s="60">
        <f>F417</f>
        <v>558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X416" s="60">
        <f>X417</f>
        <v>0</v>
      </c>
      <c r="Y416" s="80">
        <f t="shared" si="47"/>
        <v>0</v>
      </c>
      <c r="Z416" s="83"/>
    </row>
    <row r="417" spans="1:26" s="23" customFormat="1" ht="15.75" outlineLevel="5">
      <c r="A417" s="8" t="s">
        <v>232</v>
      </c>
      <c r="B417" s="9" t="s">
        <v>16</v>
      </c>
      <c r="C417" s="9" t="s">
        <v>329</v>
      </c>
      <c r="D417" s="9" t="s">
        <v>5</v>
      </c>
      <c r="E417" s="9"/>
      <c r="F417" s="60">
        <f>F418+F421</f>
        <v>558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60">
        <f>X418+X421</f>
        <v>0</v>
      </c>
      <c r="Y417" s="80">
        <f t="shared" si="47"/>
        <v>0</v>
      </c>
      <c r="Z417" s="83"/>
    </row>
    <row r="418" spans="1:26" s="23" customFormat="1" ht="31.5" outlineLevel="5">
      <c r="A418" s="45" t="s">
        <v>177</v>
      </c>
      <c r="B418" s="17" t="s">
        <v>16</v>
      </c>
      <c r="C418" s="17" t="s">
        <v>367</v>
      </c>
      <c r="D418" s="17" t="s">
        <v>5</v>
      </c>
      <c r="E418" s="17"/>
      <c r="F418" s="61">
        <f>F419</f>
        <v>558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61">
        <f>X419</f>
        <v>0</v>
      </c>
      <c r="Y418" s="80">
        <f t="shared" si="47"/>
        <v>0</v>
      </c>
      <c r="Z418" s="83"/>
    </row>
    <row r="419" spans="1:26" s="23" customFormat="1" ht="31.5" outlineLevel="5">
      <c r="A419" s="5" t="s">
        <v>106</v>
      </c>
      <c r="B419" s="6" t="s">
        <v>16</v>
      </c>
      <c r="C419" s="6" t="s">
        <v>367</v>
      </c>
      <c r="D419" s="6" t="s">
        <v>107</v>
      </c>
      <c r="E419" s="6"/>
      <c r="F419" s="62">
        <f>F420</f>
        <v>558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62">
        <f>X420</f>
        <v>0</v>
      </c>
      <c r="Y419" s="80">
        <f t="shared" si="47"/>
        <v>0</v>
      </c>
      <c r="Z419" s="83"/>
    </row>
    <row r="420" spans="1:26" s="23" customFormat="1" ht="15.75" outlineLevel="5">
      <c r="A420" s="32" t="s">
        <v>128</v>
      </c>
      <c r="B420" s="33" t="s">
        <v>16</v>
      </c>
      <c r="C420" s="33" t="s">
        <v>367</v>
      </c>
      <c r="D420" s="33" t="s">
        <v>127</v>
      </c>
      <c r="E420" s="33"/>
      <c r="F420" s="63">
        <v>558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63">
        <v>0</v>
      </c>
      <c r="Y420" s="80">
        <f t="shared" si="47"/>
        <v>0</v>
      </c>
      <c r="Z420" s="83"/>
    </row>
    <row r="421" spans="1:26" s="23" customFormat="1" ht="20.25" customHeight="1" outlineLevel="5">
      <c r="A421" s="45" t="s">
        <v>389</v>
      </c>
      <c r="B421" s="17" t="s">
        <v>16</v>
      </c>
      <c r="C421" s="17" t="s">
        <v>388</v>
      </c>
      <c r="D421" s="17" t="s">
        <v>5</v>
      </c>
      <c r="E421" s="17"/>
      <c r="F421" s="61">
        <f>F422</f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61">
        <f>X422</f>
        <v>0</v>
      </c>
      <c r="Y421" s="80">
        <v>0</v>
      </c>
      <c r="Z421" s="83"/>
    </row>
    <row r="422" spans="1:26" s="23" customFormat="1" ht="31.5" outlineLevel="5">
      <c r="A422" s="5" t="s">
        <v>106</v>
      </c>
      <c r="B422" s="6" t="s">
        <v>16</v>
      </c>
      <c r="C422" s="6" t="s">
        <v>388</v>
      </c>
      <c r="D422" s="6" t="s">
        <v>107</v>
      </c>
      <c r="E422" s="6"/>
      <c r="F422" s="62">
        <f>F423</f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62">
        <f>X423</f>
        <v>0</v>
      </c>
      <c r="Y422" s="80">
        <v>0</v>
      </c>
      <c r="Z422" s="83"/>
    </row>
    <row r="423" spans="1:26" s="23" customFormat="1" ht="15.75" outlineLevel="5">
      <c r="A423" s="32" t="s">
        <v>128</v>
      </c>
      <c r="B423" s="33" t="s">
        <v>16</v>
      </c>
      <c r="C423" s="33" t="s">
        <v>410</v>
      </c>
      <c r="D423" s="33" t="s">
        <v>127</v>
      </c>
      <c r="E423" s="33"/>
      <c r="F423" s="63"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63">
        <v>0</v>
      </c>
      <c r="Y423" s="80">
        <v>0</v>
      </c>
      <c r="Z423" s="83"/>
    </row>
    <row r="424" spans="1:26" s="23" customFormat="1" ht="15.75" outlineLevel="5">
      <c r="A424" s="53" t="s">
        <v>46</v>
      </c>
      <c r="B424" s="28" t="s">
        <v>23</v>
      </c>
      <c r="C424" s="28" t="s">
        <v>251</v>
      </c>
      <c r="D424" s="28" t="s">
        <v>5</v>
      </c>
      <c r="E424" s="28"/>
      <c r="F424" s="47">
        <f>F425</f>
        <v>4206</v>
      </c>
      <c r="G424" s="10">
        <f aca="true" t="shared" si="51" ref="G424:V424">G426</f>
        <v>0</v>
      </c>
      <c r="H424" s="10">
        <f t="shared" si="51"/>
        <v>0</v>
      </c>
      <c r="I424" s="10">
        <f t="shared" si="51"/>
        <v>0</v>
      </c>
      <c r="J424" s="10">
        <f t="shared" si="51"/>
        <v>0</v>
      </c>
      <c r="K424" s="10">
        <f t="shared" si="51"/>
        <v>0</v>
      </c>
      <c r="L424" s="10">
        <f t="shared" si="51"/>
        <v>0</v>
      </c>
      <c r="M424" s="10">
        <f t="shared" si="51"/>
        <v>0</v>
      </c>
      <c r="N424" s="10">
        <f t="shared" si="51"/>
        <v>0</v>
      </c>
      <c r="O424" s="10">
        <f t="shared" si="51"/>
        <v>0</v>
      </c>
      <c r="P424" s="10">
        <f t="shared" si="51"/>
        <v>0</v>
      </c>
      <c r="Q424" s="10">
        <f t="shared" si="51"/>
        <v>0</v>
      </c>
      <c r="R424" s="10">
        <f t="shared" si="51"/>
        <v>0</v>
      </c>
      <c r="S424" s="10">
        <f t="shared" si="51"/>
        <v>0</v>
      </c>
      <c r="T424" s="10">
        <f t="shared" si="51"/>
        <v>0</v>
      </c>
      <c r="U424" s="10">
        <f t="shared" si="51"/>
        <v>0</v>
      </c>
      <c r="V424" s="10">
        <f t="shared" si="51"/>
        <v>0</v>
      </c>
      <c r="X424" s="47">
        <f>X425</f>
        <v>1300</v>
      </c>
      <c r="Y424" s="80">
        <f t="shared" si="47"/>
        <v>30.90822634331907</v>
      </c>
      <c r="Z424" s="83"/>
    </row>
    <row r="425" spans="1:26" s="23" customFormat="1" ht="31.5" outlineLevel="5">
      <c r="A425" s="20" t="s">
        <v>134</v>
      </c>
      <c r="B425" s="9" t="s">
        <v>23</v>
      </c>
      <c r="C425" s="9" t="s">
        <v>252</v>
      </c>
      <c r="D425" s="9" t="s">
        <v>5</v>
      </c>
      <c r="E425" s="9"/>
      <c r="F425" s="60">
        <f>F426</f>
        <v>4206</v>
      </c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89"/>
      <c r="X425" s="60">
        <f>X426</f>
        <v>1300</v>
      </c>
      <c r="Y425" s="80">
        <f t="shared" si="47"/>
        <v>30.90822634331907</v>
      </c>
      <c r="Z425" s="83"/>
    </row>
    <row r="426" spans="1:26" s="23" customFormat="1" ht="31.5" outlineLevel="5">
      <c r="A426" s="20" t="s">
        <v>136</v>
      </c>
      <c r="B426" s="9" t="s">
        <v>23</v>
      </c>
      <c r="C426" s="9" t="s">
        <v>253</v>
      </c>
      <c r="D426" s="9" t="s">
        <v>5</v>
      </c>
      <c r="E426" s="9"/>
      <c r="F426" s="60">
        <f>F427</f>
        <v>4206</v>
      </c>
      <c r="G426" s="60">
        <f aca="true" t="shared" si="52" ref="G426:V427">G427</f>
        <v>0</v>
      </c>
      <c r="H426" s="60">
        <f t="shared" si="52"/>
        <v>0</v>
      </c>
      <c r="I426" s="60">
        <f t="shared" si="52"/>
        <v>0</v>
      </c>
      <c r="J426" s="60">
        <f t="shared" si="52"/>
        <v>0</v>
      </c>
      <c r="K426" s="60">
        <f t="shared" si="52"/>
        <v>0</v>
      </c>
      <c r="L426" s="60">
        <f t="shared" si="52"/>
        <v>0</v>
      </c>
      <c r="M426" s="60">
        <f t="shared" si="52"/>
        <v>0</v>
      </c>
      <c r="N426" s="60">
        <f t="shared" si="52"/>
        <v>0</v>
      </c>
      <c r="O426" s="60">
        <f t="shared" si="52"/>
        <v>0</v>
      </c>
      <c r="P426" s="60">
        <f t="shared" si="52"/>
        <v>0</v>
      </c>
      <c r="Q426" s="60">
        <f t="shared" si="52"/>
        <v>0</v>
      </c>
      <c r="R426" s="60">
        <f t="shared" si="52"/>
        <v>0</v>
      </c>
      <c r="S426" s="60">
        <f t="shared" si="52"/>
        <v>0</v>
      </c>
      <c r="T426" s="60">
        <f t="shared" si="52"/>
        <v>0</v>
      </c>
      <c r="U426" s="60">
        <f t="shared" si="52"/>
        <v>0</v>
      </c>
      <c r="V426" s="60">
        <f t="shared" si="52"/>
        <v>0</v>
      </c>
      <c r="W426" s="89"/>
      <c r="X426" s="60">
        <f>X427</f>
        <v>1300</v>
      </c>
      <c r="Y426" s="80">
        <f t="shared" si="47"/>
        <v>30.90822634331907</v>
      </c>
      <c r="Z426" s="83"/>
    </row>
    <row r="427" spans="1:26" s="23" customFormat="1" ht="63" outlineLevel="5">
      <c r="A427" s="45" t="s">
        <v>178</v>
      </c>
      <c r="B427" s="17" t="s">
        <v>23</v>
      </c>
      <c r="C427" s="17" t="s">
        <v>330</v>
      </c>
      <c r="D427" s="17" t="s">
        <v>5</v>
      </c>
      <c r="E427" s="17"/>
      <c r="F427" s="61">
        <f>F428</f>
        <v>4206</v>
      </c>
      <c r="G427" s="62">
        <f t="shared" si="52"/>
        <v>0</v>
      </c>
      <c r="H427" s="62">
        <f t="shared" si="52"/>
        <v>0</v>
      </c>
      <c r="I427" s="62">
        <f t="shared" si="52"/>
        <v>0</v>
      </c>
      <c r="J427" s="62">
        <f t="shared" si="52"/>
        <v>0</v>
      </c>
      <c r="K427" s="62">
        <f t="shared" si="52"/>
        <v>0</v>
      </c>
      <c r="L427" s="62">
        <f t="shared" si="52"/>
        <v>0</v>
      </c>
      <c r="M427" s="62">
        <f t="shared" si="52"/>
        <v>0</v>
      </c>
      <c r="N427" s="62">
        <f t="shared" si="52"/>
        <v>0</v>
      </c>
      <c r="O427" s="62">
        <f t="shared" si="52"/>
        <v>0</v>
      </c>
      <c r="P427" s="62">
        <f t="shared" si="52"/>
        <v>0</v>
      </c>
      <c r="Q427" s="62">
        <f t="shared" si="52"/>
        <v>0</v>
      </c>
      <c r="R427" s="62">
        <f t="shared" si="52"/>
        <v>0</v>
      </c>
      <c r="S427" s="62">
        <f t="shared" si="52"/>
        <v>0</v>
      </c>
      <c r="T427" s="62">
        <f t="shared" si="52"/>
        <v>0</v>
      </c>
      <c r="U427" s="62">
        <f t="shared" si="52"/>
        <v>0</v>
      </c>
      <c r="V427" s="62">
        <f t="shared" si="52"/>
        <v>0</v>
      </c>
      <c r="W427" s="89"/>
      <c r="X427" s="61">
        <f>X428</f>
        <v>1300</v>
      </c>
      <c r="Y427" s="80">
        <f t="shared" si="47"/>
        <v>30.90822634331907</v>
      </c>
      <c r="Z427" s="83"/>
    </row>
    <row r="428" spans="1:26" s="23" customFormat="1" ht="31.5" outlineLevel="5">
      <c r="A428" s="5" t="s">
        <v>125</v>
      </c>
      <c r="B428" s="6" t="s">
        <v>23</v>
      </c>
      <c r="C428" s="6" t="s">
        <v>330</v>
      </c>
      <c r="D428" s="6" t="s">
        <v>123</v>
      </c>
      <c r="E428" s="6"/>
      <c r="F428" s="62">
        <f>F429</f>
        <v>4206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89"/>
      <c r="X428" s="62">
        <f>X429</f>
        <v>1300</v>
      </c>
      <c r="Y428" s="80">
        <f t="shared" si="47"/>
        <v>30.90822634331907</v>
      </c>
      <c r="Z428" s="83"/>
    </row>
    <row r="429" spans="1:26" s="23" customFormat="1" ht="31.5" outlineLevel="5">
      <c r="A429" s="32" t="s">
        <v>126</v>
      </c>
      <c r="B429" s="33" t="s">
        <v>23</v>
      </c>
      <c r="C429" s="33" t="s">
        <v>330</v>
      </c>
      <c r="D429" s="33" t="s">
        <v>124</v>
      </c>
      <c r="E429" s="33"/>
      <c r="F429" s="63">
        <v>4206</v>
      </c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89"/>
      <c r="X429" s="63">
        <v>1300</v>
      </c>
      <c r="Y429" s="80">
        <f t="shared" si="47"/>
        <v>30.90822634331907</v>
      </c>
      <c r="Z429" s="83"/>
    </row>
    <row r="430" spans="1:26" s="23" customFormat="1" ht="15.75" outlineLevel="5">
      <c r="A430" s="53" t="s">
        <v>179</v>
      </c>
      <c r="B430" s="28" t="s">
        <v>180</v>
      </c>
      <c r="C430" s="28" t="s">
        <v>251</v>
      </c>
      <c r="D430" s="28" t="s">
        <v>5</v>
      </c>
      <c r="E430" s="28"/>
      <c r="F430" s="66">
        <f>F431</f>
        <v>30</v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89"/>
      <c r="X430" s="66">
        <f>X431</f>
        <v>0</v>
      </c>
      <c r="Y430" s="80">
        <f t="shared" si="47"/>
        <v>0</v>
      </c>
      <c r="Z430" s="83"/>
    </row>
    <row r="431" spans="1:26" s="23" customFormat="1" ht="15.75" outlineLevel="5">
      <c r="A431" s="12" t="s">
        <v>371</v>
      </c>
      <c r="B431" s="9" t="s">
        <v>180</v>
      </c>
      <c r="C431" s="9" t="s">
        <v>331</v>
      </c>
      <c r="D431" s="9" t="s">
        <v>5</v>
      </c>
      <c r="E431" s="9"/>
      <c r="F431" s="60">
        <f>F432</f>
        <v>30</v>
      </c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89"/>
      <c r="X431" s="60">
        <f>X432</f>
        <v>0</v>
      </c>
      <c r="Y431" s="80">
        <f t="shared" si="47"/>
        <v>0</v>
      </c>
      <c r="Z431" s="83"/>
    </row>
    <row r="432" spans="1:26" s="23" customFormat="1" ht="33" customHeight="1" outlineLevel="5">
      <c r="A432" s="45" t="s">
        <v>182</v>
      </c>
      <c r="B432" s="17" t="s">
        <v>180</v>
      </c>
      <c r="C432" s="17" t="s">
        <v>332</v>
      </c>
      <c r="D432" s="17" t="s">
        <v>5</v>
      </c>
      <c r="E432" s="17"/>
      <c r="F432" s="61">
        <f>F433</f>
        <v>30</v>
      </c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89"/>
      <c r="X432" s="61">
        <f>X433</f>
        <v>0</v>
      </c>
      <c r="Y432" s="80">
        <f t="shared" si="47"/>
        <v>0</v>
      </c>
      <c r="Z432" s="83"/>
    </row>
    <row r="433" spans="1:26" s="23" customFormat="1" ht="31.5" outlineLevel="5">
      <c r="A433" s="5" t="s">
        <v>96</v>
      </c>
      <c r="B433" s="6" t="s">
        <v>181</v>
      </c>
      <c r="C433" s="6" t="s">
        <v>332</v>
      </c>
      <c r="D433" s="6" t="s">
        <v>97</v>
      </c>
      <c r="E433" s="6"/>
      <c r="F433" s="62">
        <f>F434</f>
        <v>30</v>
      </c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89"/>
      <c r="X433" s="62">
        <f>X434</f>
        <v>0</v>
      </c>
      <c r="Y433" s="80">
        <f t="shared" si="47"/>
        <v>0</v>
      </c>
      <c r="Z433" s="83"/>
    </row>
    <row r="434" spans="1:26" s="23" customFormat="1" ht="31.5" outlineLevel="5">
      <c r="A434" s="32" t="s">
        <v>98</v>
      </c>
      <c r="B434" s="33" t="s">
        <v>180</v>
      </c>
      <c r="C434" s="33" t="s">
        <v>332</v>
      </c>
      <c r="D434" s="33" t="s">
        <v>99</v>
      </c>
      <c r="E434" s="33"/>
      <c r="F434" s="63">
        <v>30</v>
      </c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89"/>
      <c r="X434" s="63">
        <v>0</v>
      </c>
      <c r="Y434" s="80">
        <f t="shared" si="47"/>
        <v>0</v>
      </c>
      <c r="Z434" s="83"/>
    </row>
    <row r="435" spans="1:26" s="23" customFormat="1" ht="18.75" outlineLevel="5">
      <c r="A435" s="14" t="s">
        <v>78</v>
      </c>
      <c r="B435" s="15" t="s">
        <v>49</v>
      </c>
      <c r="C435" s="15" t="s">
        <v>251</v>
      </c>
      <c r="D435" s="15" t="s">
        <v>5</v>
      </c>
      <c r="E435" s="15"/>
      <c r="F435" s="59">
        <f>F436+F442</f>
        <v>122</v>
      </c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89"/>
      <c r="X435" s="59">
        <f>X436+X442</f>
        <v>21.25</v>
      </c>
      <c r="Y435" s="80">
        <f t="shared" si="47"/>
        <v>17.418032786885245</v>
      </c>
      <c r="Z435" s="83"/>
    </row>
    <row r="436" spans="1:26" s="23" customFormat="1" ht="15.75" outlineLevel="5">
      <c r="A436" s="8" t="s">
        <v>39</v>
      </c>
      <c r="B436" s="9" t="s">
        <v>17</v>
      </c>
      <c r="C436" s="9" t="s">
        <v>251</v>
      </c>
      <c r="D436" s="9" t="s">
        <v>5</v>
      </c>
      <c r="E436" s="9"/>
      <c r="F436" s="60">
        <f>F437</f>
        <v>122</v>
      </c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89"/>
      <c r="X436" s="60">
        <f>X437</f>
        <v>21.25</v>
      </c>
      <c r="Y436" s="80">
        <f t="shared" si="47"/>
        <v>17.418032786885245</v>
      </c>
      <c r="Z436" s="83"/>
    </row>
    <row r="437" spans="1:26" s="23" customFormat="1" ht="15.75" outlineLevel="5">
      <c r="A437" s="44" t="s">
        <v>233</v>
      </c>
      <c r="B437" s="17" t="s">
        <v>17</v>
      </c>
      <c r="C437" s="17" t="s">
        <v>333</v>
      </c>
      <c r="D437" s="17" t="s">
        <v>5</v>
      </c>
      <c r="E437" s="17"/>
      <c r="F437" s="61">
        <f>F438</f>
        <v>122</v>
      </c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89"/>
      <c r="X437" s="61">
        <f>X438</f>
        <v>21.25</v>
      </c>
      <c r="Y437" s="80">
        <f t="shared" si="47"/>
        <v>17.418032786885245</v>
      </c>
      <c r="Z437" s="83"/>
    </row>
    <row r="438" spans="1:26" s="23" customFormat="1" ht="36" customHeight="1" outlineLevel="5">
      <c r="A438" s="45" t="s">
        <v>183</v>
      </c>
      <c r="B438" s="17" t="s">
        <v>17</v>
      </c>
      <c r="C438" s="17" t="s">
        <v>334</v>
      </c>
      <c r="D438" s="17" t="s">
        <v>5</v>
      </c>
      <c r="E438" s="17"/>
      <c r="F438" s="61">
        <f>F439+F440</f>
        <v>122</v>
      </c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89"/>
      <c r="X438" s="61">
        <f>X439+X440</f>
        <v>21.25</v>
      </c>
      <c r="Y438" s="80">
        <f t="shared" si="47"/>
        <v>17.418032786885245</v>
      </c>
      <c r="Z438" s="83"/>
    </row>
    <row r="439" spans="1:26" s="23" customFormat="1" ht="31.5" customHeight="1" outlineLevel="5">
      <c r="A439" s="72" t="s">
        <v>352</v>
      </c>
      <c r="B439" s="71" t="s">
        <v>17</v>
      </c>
      <c r="C439" s="71" t="s">
        <v>334</v>
      </c>
      <c r="D439" s="71" t="s">
        <v>353</v>
      </c>
      <c r="E439" s="71"/>
      <c r="F439" s="73">
        <v>0</v>
      </c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90"/>
      <c r="X439" s="73">
        <v>0</v>
      </c>
      <c r="Y439" s="80">
        <v>0</v>
      </c>
      <c r="Z439" s="83"/>
    </row>
    <row r="440" spans="1:26" s="23" customFormat="1" ht="31.5" outlineLevel="5">
      <c r="A440" s="5" t="s">
        <v>96</v>
      </c>
      <c r="B440" s="6" t="s">
        <v>17</v>
      </c>
      <c r="C440" s="6" t="s">
        <v>334</v>
      </c>
      <c r="D440" s="6" t="s">
        <v>97</v>
      </c>
      <c r="E440" s="6"/>
      <c r="F440" s="62">
        <f>F441</f>
        <v>122</v>
      </c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89"/>
      <c r="X440" s="62">
        <f>X441</f>
        <v>21.25</v>
      </c>
      <c r="Y440" s="80">
        <f t="shared" si="47"/>
        <v>17.418032786885245</v>
      </c>
      <c r="Z440" s="83"/>
    </row>
    <row r="441" spans="1:26" s="23" customFormat="1" ht="31.5" outlineLevel="5">
      <c r="A441" s="32" t="s">
        <v>98</v>
      </c>
      <c r="B441" s="33" t="s">
        <v>17</v>
      </c>
      <c r="C441" s="33" t="s">
        <v>334</v>
      </c>
      <c r="D441" s="33" t="s">
        <v>99</v>
      </c>
      <c r="E441" s="33"/>
      <c r="F441" s="63">
        <v>122</v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89"/>
      <c r="X441" s="63">
        <v>21.25</v>
      </c>
      <c r="Y441" s="80">
        <f t="shared" si="47"/>
        <v>17.418032786885245</v>
      </c>
      <c r="Z441" s="83"/>
    </row>
    <row r="442" spans="1:26" s="23" customFormat="1" ht="15.75" outlineLevel="5">
      <c r="A442" s="19" t="s">
        <v>88</v>
      </c>
      <c r="B442" s="9" t="s">
        <v>89</v>
      </c>
      <c r="C442" s="9" t="s">
        <v>251</v>
      </c>
      <c r="D442" s="9" t="s">
        <v>5</v>
      </c>
      <c r="E442" s="6"/>
      <c r="F442" s="60">
        <f>F443</f>
        <v>0</v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89"/>
      <c r="X442" s="60">
        <f>X443</f>
        <v>0</v>
      </c>
      <c r="Y442" s="80">
        <v>0</v>
      </c>
      <c r="Z442" s="83"/>
    </row>
    <row r="443" spans="1:26" s="23" customFormat="1" ht="15.75" outlineLevel="5">
      <c r="A443" s="44" t="s">
        <v>233</v>
      </c>
      <c r="B443" s="17" t="s">
        <v>89</v>
      </c>
      <c r="C443" s="17" t="s">
        <v>333</v>
      </c>
      <c r="D443" s="17" t="s">
        <v>5</v>
      </c>
      <c r="E443" s="17"/>
      <c r="F443" s="61">
        <f>F444</f>
        <v>0</v>
      </c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89"/>
      <c r="X443" s="61">
        <f>X444</f>
        <v>0</v>
      </c>
      <c r="Y443" s="80">
        <v>0</v>
      </c>
      <c r="Z443" s="83"/>
    </row>
    <row r="444" spans="1:26" s="23" customFormat="1" ht="47.25" outlineLevel="5">
      <c r="A444" s="5" t="s">
        <v>184</v>
      </c>
      <c r="B444" s="6" t="s">
        <v>89</v>
      </c>
      <c r="C444" s="6" t="s">
        <v>335</v>
      </c>
      <c r="D444" s="6" t="s">
        <v>5</v>
      </c>
      <c r="E444" s="6"/>
      <c r="F444" s="62">
        <f>F445</f>
        <v>0</v>
      </c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89"/>
      <c r="X444" s="62">
        <f>X445</f>
        <v>0</v>
      </c>
      <c r="Y444" s="80">
        <v>0</v>
      </c>
      <c r="Z444" s="83"/>
    </row>
    <row r="445" spans="1:26" s="23" customFormat="1" ht="15.75" outlineLevel="5">
      <c r="A445" s="32" t="s">
        <v>118</v>
      </c>
      <c r="B445" s="33" t="s">
        <v>89</v>
      </c>
      <c r="C445" s="33" t="s">
        <v>335</v>
      </c>
      <c r="D445" s="33" t="s">
        <v>117</v>
      </c>
      <c r="E445" s="33"/>
      <c r="F445" s="63">
        <v>0</v>
      </c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89"/>
      <c r="X445" s="63">
        <v>0</v>
      </c>
      <c r="Y445" s="80">
        <v>0</v>
      </c>
      <c r="Z445" s="83"/>
    </row>
    <row r="446" spans="1:26" s="23" customFormat="1" ht="18.75" outlineLevel="5">
      <c r="A446" s="14" t="s">
        <v>73</v>
      </c>
      <c r="B446" s="15" t="s">
        <v>74</v>
      </c>
      <c r="C446" s="15" t="s">
        <v>251</v>
      </c>
      <c r="D446" s="15" t="s">
        <v>5</v>
      </c>
      <c r="E446" s="15"/>
      <c r="F446" s="59">
        <f>F447+F453</f>
        <v>2000</v>
      </c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89"/>
      <c r="X446" s="59">
        <f>X447+X453</f>
        <v>713</v>
      </c>
      <c r="Y446" s="80">
        <f t="shared" si="47"/>
        <v>35.65</v>
      </c>
      <c r="Z446" s="83"/>
    </row>
    <row r="447" spans="1:26" s="23" customFormat="1" ht="31.5" customHeight="1" outlineLevel="5">
      <c r="A447" s="58" t="s">
        <v>48</v>
      </c>
      <c r="B447" s="28" t="s">
        <v>75</v>
      </c>
      <c r="C447" s="28" t="s">
        <v>336</v>
      </c>
      <c r="D447" s="28" t="s">
        <v>5</v>
      </c>
      <c r="E447" s="28"/>
      <c r="F447" s="66">
        <f>F448</f>
        <v>2000</v>
      </c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89"/>
      <c r="X447" s="66">
        <f>X448</f>
        <v>713</v>
      </c>
      <c r="Y447" s="80">
        <f t="shared" si="47"/>
        <v>35.65</v>
      </c>
      <c r="Z447" s="83"/>
    </row>
    <row r="448" spans="1:26" s="23" customFormat="1" ht="31.5" customHeight="1" outlineLevel="5">
      <c r="A448" s="20" t="s">
        <v>134</v>
      </c>
      <c r="B448" s="9" t="s">
        <v>75</v>
      </c>
      <c r="C448" s="9" t="s">
        <v>252</v>
      </c>
      <c r="D448" s="9" t="s">
        <v>5</v>
      </c>
      <c r="E448" s="9"/>
      <c r="F448" s="60">
        <f>F449</f>
        <v>2000</v>
      </c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89"/>
      <c r="X448" s="60">
        <f>X449</f>
        <v>713</v>
      </c>
      <c r="Y448" s="80">
        <f t="shared" si="47"/>
        <v>35.65</v>
      </c>
      <c r="Z448" s="83"/>
    </row>
    <row r="449" spans="1:26" s="23" customFormat="1" ht="31.5" outlineLevel="5">
      <c r="A449" s="20" t="s">
        <v>136</v>
      </c>
      <c r="B449" s="9" t="s">
        <v>75</v>
      </c>
      <c r="C449" s="9" t="s">
        <v>253</v>
      </c>
      <c r="D449" s="9" t="s">
        <v>5</v>
      </c>
      <c r="E449" s="9"/>
      <c r="F449" s="60">
        <f>F450</f>
        <v>2000</v>
      </c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89"/>
      <c r="X449" s="60">
        <f>X450</f>
        <v>713</v>
      </c>
      <c r="Y449" s="80">
        <f t="shared" si="47"/>
        <v>35.65</v>
      </c>
      <c r="Z449" s="83"/>
    </row>
    <row r="450" spans="1:26" s="23" customFormat="1" ht="47.25" outlineLevel="5">
      <c r="A450" s="45" t="s">
        <v>185</v>
      </c>
      <c r="B450" s="17" t="s">
        <v>75</v>
      </c>
      <c r="C450" s="17" t="s">
        <v>337</v>
      </c>
      <c r="D450" s="17" t="s">
        <v>5</v>
      </c>
      <c r="E450" s="17"/>
      <c r="F450" s="61">
        <f>F451</f>
        <v>2000</v>
      </c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89"/>
      <c r="X450" s="61">
        <f>X451</f>
        <v>713</v>
      </c>
      <c r="Y450" s="80">
        <f t="shared" si="47"/>
        <v>35.65</v>
      </c>
      <c r="Z450" s="83"/>
    </row>
    <row r="451" spans="1:26" s="23" customFormat="1" ht="15.75" outlineLevel="5">
      <c r="A451" s="5" t="s">
        <v>119</v>
      </c>
      <c r="B451" s="6" t="s">
        <v>75</v>
      </c>
      <c r="C451" s="6" t="s">
        <v>337</v>
      </c>
      <c r="D451" s="6" t="s">
        <v>120</v>
      </c>
      <c r="E451" s="6"/>
      <c r="F451" s="62">
        <f>F452</f>
        <v>2000</v>
      </c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89"/>
      <c r="X451" s="62">
        <f>X452</f>
        <v>713</v>
      </c>
      <c r="Y451" s="80">
        <f t="shared" si="47"/>
        <v>35.65</v>
      </c>
      <c r="Z451" s="83"/>
    </row>
    <row r="452" spans="1:26" s="23" customFormat="1" ht="47.25" outlineLevel="5">
      <c r="A452" s="39" t="s">
        <v>200</v>
      </c>
      <c r="B452" s="33" t="s">
        <v>75</v>
      </c>
      <c r="C452" s="33" t="s">
        <v>337</v>
      </c>
      <c r="D452" s="33" t="s">
        <v>85</v>
      </c>
      <c r="E452" s="33"/>
      <c r="F452" s="63">
        <v>2000</v>
      </c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89"/>
      <c r="X452" s="63">
        <v>713</v>
      </c>
      <c r="Y452" s="80">
        <f t="shared" si="47"/>
        <v>35.65</v>
      </c>
      <c r="Z452" s="83"/>
    </row>
    <row r="453" spans="1:26" s="23" customFormat="1" ht="15.75" outlineLevel="5">
      <c r="A453" s="53" t="s">
        <v>77</v>
      </c>
      <c r="B453" s="28" t="s">
        <v>76</v>
      </c>
      <c r="C453" s="28" t="s">
        <v>336</v>
      </c>
      <c r="D453" s="28" t="s">
        <v>5</v>
      </c>
      <c r="E453" s="28"/>
      <c r="F453" s="66">
        <f>F454</f>
        <v>0</v>
      </c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89"/>
      <c r="X453" s="66">
        <f>X454</f>
        <v>0</v>
      </c>
      <c r="Y453" s="80">
        <v>0</v>
      </c>
      <c r="Z453" s="83"/>
    </row>
    <row r="454" spans="1:26" s="23" customFormat="1" ht="31.5" outlineLevel="5">
      <c r="A454" s="20" t="s">
        <v>134</v>
      </c>
      <c r="B454" s="9" t="s">
        <v>76</v>
      </c>
      <c r="C454" s="9" t="s">
        <v>252</v>
      </c>
      <c r="D454" s="9" t="s">
        <v>5</v>
      </c>
      <c r="E454" s="9"/>
      <c r="F454" s="60">
        <f>F455</f>
        <v>0</v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89"/>
      <c r="X454" s="60">
        <f>X455</f>
        <v>0</v>
      </c>
      <c r="Y454" s="80">
        <v>0</v>
      </c>
      <c r="Z454" s="83"/>
    </row>
    <row r="455" spans="1:26" s="23" customFormat="1" ht="31.5" outlineLevel="5">
      <c r="A455" s="20" t="s">
        <v>136</v>
      </c>
      <c r="B455" s="9" t="s">
        <v>76</v>
      </c>
      <c r="C455" s="9" t="s">
        <v>253</v>
      </c>
      <c r="D455" s="9" t="s">
        <v>5</v>
      </c>
      <c r="E455" s="9"/>
      <c r="F455" s="60">
        <f>F456</f>
        <v>0</v>
      </c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89"/>
      <c r="X455" s="60">
        <f>X456</f>
        <v>0</v>
      </c>
      <c r="Y455" s="80">
        <v>0</v>
      </c>
      <c r="Z455" s="83"/>
    </row>
    <row r="456" spans="1:26" s="23" customFormat="1" ht="47.25" outlineLevel="5">
      <c r="A456" s="34" t="s">
        <v>186</v>
      </c>
      <c r="B456" s="17" t="s">
        <v>76</v>
      </c>
      <c r="C456" s="17" t="s">
        <v>338</v>
      </c>
      <c r="D456" s="17" t="s">
        <v>5</v>
      </c>
      <c r="E456" s="17"/>
      <c r="F456" s="61">
        <f>F457</f>
        <v>0</v>
      </c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89"/>
      <c r="X456" s="61">
        <f>X457</f>
        <v>0</v>
      </c>
      <c r="Y456" s="80">
        <v>0</v>
      </c>
      <c r="Z456" s="83"/>
    </row>
    <row r="457" spans="1:26" s="23" customFormat="1" ht="31.5" outlineLevel="5">
      <c r="A457" s="5" t="s">
        <v>96</v>
      </c>
      <c r="B457" s="6" t="s">
        <v>76</v>
      </c>
      <c r="C457" s="6" t="s">
        <v>338</v>
      </c>
      <c r="D457" s="6" t="s">
        <v>97</v>
      </c>
      <c r="E457" s="6"/>
      <c r="F457" s="62">
        <f>F458</f>
        <v>0</v>
      </c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89"/>
      <c r="X457" s="62">
        <f>X458</f>
        <v>0</v>
      </c>
      <c r="Y457" s="80">
        <v>0</v>
      </c>
      <c r="Z457" s="83"/>
    </row>
    <row r="458" spans="1:26" s="23" customFormat="1" ht="31.5" outlineLevel="5">
      <c r="A458" s="32" t="s">
        <v>98</v>
      </c>
      <c r="B458" s="33" t="s">
        <v>76</v>
      </c>
      <c r="C458" s="33" t="s">
        <v>338</v>
      </c>
      <c r="D458" s="33" t="s">
        <v>99</v>
      </c>
      <c r="E458" s="33"/>
      <c r="F458" s="63">
        <v>0</v>
      </c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89"/>
      <c r="X458" s="63">
        <v>0</v>
      </c>
      <c r="Y458" s="80">
        <v>0</v>
      </c>
      <c r="Z458" s="83"/>
    </row>
    <row r="459" spans="1:26" s="23" customFormat="1" ht="31.5" outlineLevel="5">
      <c r="A459" s="14" t="s">
        <v>68</v>
      </c>
      <c r="B459" s="15" t="s">
        <v>69</v>
      </c>
      <c r="C459" s="15" t="s">
        <v>336</v>
      </c>
      <c r="D459" s="15" t="s">
        <v>5</v>
      </c>
      <c r="E459" s="15"/>
      <c r="F459" s="59">
        <f>F460</f>
        <v>300</v>
      </c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89"/>
      <c r="X459" s="59">
        <f>X460</f>
        <v>51.596</v>
      </c>
      <c r="Y459" s="80">
        <f t="shared" si="47"/>
        <v>17.198666666666664</v>
      </c>
      <c r="Z459" s="83"/>
    </row>
    <row r="460" spans="1:26" s="23" customFormat="1" ht="15.75" outlineLevel="5">
      <c r="A460" s="8" t="s">
        <v>30</v>
      </c>
      <c r="B460" s="9" t="s">
        <v>70</v>
      </c>
      <c r="C460" s="9" t="s">
        <v>336</v>
      </c>
      <c r="D460" s="9" t="s">
        <v>5</v>
      </c>
      <c r="E460" s="9"/>
      <c r="F460" s="60">
        <f>F461</f>
        <v>300</v>
      </c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89"/>
      <c r="X460" s="60">
        <f>X461</f>
        <v>51.596</v>
      </c>
      <c r="Y460" s="80">
        <f aca="true" t="shared" si="53" ref="Y460:Y474">X460/F460*100</f>
        <v>17.198666666666664</v>
      </c>
      <c r="Z460" s="83"/>
    </row>
    <row r="461" spans="1:26" s="23" customFormat="1" ht="31.5" outlineLevel="5">
      <c r="A461" s="20" t="s">
        <v>134</v>
      </c>
      <c r="B461" s="9" t="s">
        <v>70</v>
      </c>
      <c r="C461" s="9" t="s">
        <v>252</v>
      </c>
      <c r="D461" s="9" t="s">
        <v>5</v>
      </c>
      <c r="E461" s="9"/>
      <c r="F461" s="60">
        <f>F462</f>
        <v>300</v>
      </c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89"/>
      <c r="X461" s="60">
        <f>X462</f>
        <v>51.596</v>
      </c>
      <c r="Y461" s="80">
        <f t="shared" si="53"/>
        <v>17.198666666666664</v>
      </c>
      <c r="Z461" s="83"/>
    </row>
    <row r="462" spans="1:26" s="23" customFormat="1" ht="31.5" outlineLevel="5">
      <c r="A462" s="20" t="s">
        <v>136</v>
      </c>
      <c r="B462" s="9" t="s">
        <v>70</v>
      </c>
      <c r="C462" s="9" t="s">
        <v>253</v>
      </c>
      <c r="D462" s="9" t="s">
        <v>5</v>
      </c>
      <c r="E462" s="9"/>
      <c r="F462" s="60">
        <f>F463</f>
        <v>300</v>
      </c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89"/>
      <c r="X462" s="60">
        <f>X463</f>
        <v>51.596</v>
      </c>
      <c r="Y462" s="80">
        <f t="shared" si="53"/>
        <v>17.198666666666664</v>
      </c>
      <c r="Z462" s="83"/>
    </row>
    <row r="463" spans="1:26" s="23" customFormat="1" ht="31.5" outlineLevel="5">
      <c r="A463" s="34" t="s">
        <v>187</v>
      </c>
      <c r="B463" s="17" t="s">
        <v>70</v>
      </c>
      <c r="C463" s="17" t="s">
        <v>339</v>
      </c>
      <c r="D463" s="17" t="s">
        <v>5</v>
      </c>
      <c r="E463" s="17"/>
      <c r="F463" s="61">
        <f>F464</f>
        <v>300</v>
      </c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89"/>
      <c r="X463" s="61">
        <f>X464</f>
        <v>51.596</v>
      </c>
      <c r="Y463" s="80">
        <f t="shared" si="53"/>
        <v>17.198666666666664</v>
      </c>
      <c r="Z463" s="83"/>
    </row>
    <row r="464" spans="1:26" s="23" customFormat="1" ht="15.75" outlineLevel="5">
      <c r="A464" s="72" t="s">
        <v>129</v>
      </c>
      <c r="B464" s="71" t="s">
        <v>70</v>
      </c>
      <c r="C464" s="71" t="s">
        <v>339</v>
      </c>
      <c r="D464" s="71" t="s">
        <v>218</v>
      </c>
      <c r="E464" s="71"/>
      <c r="F464" s="73">
        <v>300</v>
      </c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90"/>
      <c r="X464" s="73">
        <v>51.596</v>
      </c>
      <c r="Y464" s="80">
        <f t="shared" si="53"/>
        <v>17.198666666666664</v>
      </c>
      <c r="Z464" s="83"/>
    </row>
    <row r="465" spans="1:26" s="23" customFormat="1" ht="48" customHeight="1" outlineLevel="5">
      <c r="A465" s="14" t="s">
        <v>80</v>
      </c>
      <c r="B465" s="15" t="s">
        <v>79</v>
      </c>
      <c r="C465" s="15" t="s">
        <v>336</v>
      </c>
      <c r="D465" s="15" t="s">
        <v>5</v>
      </c>
      <c r="E465" s="15"/>
      <c r="F465" s="59">
        <f aca="true" t="shared" si="54" ref="F465:F473">F466</f>
        <v>21210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X465" s="59">
        <f aca="true" t="shared" si="55" ref="X465:X473">X466</f>
        <v>5302.5</v>
      </c>
      <c r="Y465" s="80">
        <f t="shared" si="53"/>
        <v>25</v>
      </c>
      <c r="Z465" s="83"/>
    </row>
    <row r="466" spans="1:26" s="23" customFormat="1" ht="47.25" outlineLevel="5">
      <c r="A466" s="20" t="s">
        <v>82</v>
      </c>
      <c r="B466" s="9" t="s">
        <v>81</v>
      </c>
      <c r="C466" s="9" t="s">
        <v>336</v>
      </c>
      <c r="D466" s="9" t="s">
        <v>5</v>
      </c>
      <c r="E466" s="9"/>
      <c r="F466" s="60">
        <f t="shared" si="54"/>
        <v>21210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X466" s="60">
        <f t="shared" si="55"/>
        <v>5302.5</v>
      </c>
      <c r="Y466" s="80">
        <f t="shared" si="53"/>
        <v>25</v>
      </c>
      <c r="Z466" s="83"/>
    </row>
    <row r="467" spans="1:26" s="23" customFormat="1" ht="31.5" outlineLevel="5">
      <c r="A467" s="20" t="s">
        <v>134</v>
      </c>
      <c r="B467" s="9" t="s">
        <v>81</v>
      </c>
      <c r="C467" s="9" t="s">
        <v>252</v>
      </c>
      <c r="D467" s="9" t="s">
        <v>5</v>
      </c>
      <c r="E467" s="9"/>
      <c r="F467" s="60">
        <f t="shared" si="54"/>
        <v>21210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X467" s="60">
        <f t="shared" si="55"/>
        <v>5302.5</v>
      </c>
      <c r="Y467" s="80">
        <f t="shared" si="53"/>
        <v>25</v>
      </c>
      <c r="Z467" s="83"/>
    </row>
    <row r="468" spans="1:26" s="23" customFormat="1" ht="31.5" outlineLevel="5">
      <c r="A468" s="20" t="s">
        <v>136</v>
      </c>
      <c r="B468" s="9" t="s">
        <v>81</v>
      </c>
      <c r="C468" s="9" t="s">
        <v>253</v>
      </c>
      <c r="D468" s="9" t="s">
        <v>5</v>
      </c>
      <c r="E468" s="9"/>
      <c r="F468" s="60">
        <f>F469+F472</f>
        <v>21210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X468" s="60">
        <f>X469+X472</f>
        <v>5302.5</v>
      </c>
      <c r="Y468" s="80">
        <f t="shared" si="53"/>
        <v>25</v>
      </c>
      <c r="Z468" s="83"/>
    </row>
    <row r="469" spans="1:26" s="23" customFormat="1" ht="47.25" outlineLevel="5">
      <c r="A469" s="5" t="s">
        <v>188</v>
      </c>
      <c r="B469" s="6" t="s">
        <v>81</v>
      </c>
      <c r="C469" s="6" t="s">
        <v>340</v>
      </c>
      <c r="D469" s="6" t="s">
        <v>5</v>
      </c>
      <c r="E469" s="6"/>
      <c r="F469" s="62">
        <f t="shared" si="54"/>
        <v>3151.866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X469" s="62">
        <f t="shared" si="55"/>
        <v>787.965</v>
      </c>
      <c r="Y469" s="80">
        <f t="shared" si="53"/>
        <v>24.9999524091443</v>
      </c>
      <c r="Z469" s="83"/>
    </row>
    <row r="470" spans="1:26" s="23" customFormat="1" ht="15.75" outlineLevel="5">
      <c r="A470" s="5" t="s">
        <v>132</v>
      </c>
      <c r="B470" s="6" t="s">
        <v>81</v>
      </c>
      <c r="C470" s="6" t="s">
        <v>340</v>
      </c>
      <c r="D470" s="6" t="s">
        <v>133</v>
      </c>
      <c r="E470" s="6"/>
      <c r="F470" s="62">
        <f t="shared" si="54"/>
        <v>3151.866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X470" s="62">
        <f t="shared" si="55"/>
        <v>787.965</v>
      </c>
      <c r="Y470" s="80">
        <f t="shared" si="53"/>
        <v>24.9999524091443</v>
      </c>
      <c r="Z470" s="83"/>
    </row>
    <row r="471" spans="1:26" s="23" customFormat="1" ht="15.75" outlineLevel="5">
      <c r="A471" s="32" t="s">
        <v>130</v>
      </c>
      <c r="B471" s="33" t="s">
        <v>81</v>
      </c>
      <c r="C471" s="33" t="s">
        <v>340</v>
      </c>
      <c r="D471" s="33" t="s">
        <v>131</v>
      </c>
      <c r="E471" s="33"/>
      <c r="F471" s="63">
        <v>3151.866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X471" s="63">
        <v>787.965</v>
      </c>
      <c r="Y471" s="80">
        <f t="shared" si="53"/>
        <v>24.9999524091443</v>
      </c>
      <c r="Z471" s="83"/>
    </row>
    <row r="472" spans="1:26" s="23" customFormat="1" ht="47.25" outlineLevel="5">
      <c r="A472" s="5" t="s">
        <v>405</v>
      </c>
      <c r="B472" s="6" t="s">
        <v>81</v>
      </c>
      <c r="C472" s="6" t="s">
        <v>401</v>
      </c>
      <c r="D472" s="6" t="s">
        <v>5</v>
      </c>
      <c r="E472" s="6"/>
      <c r="F472" s="62">
        <f t="shared" si="54"/>
        <v>18058.134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X472" s="62">
        <f t="shared" si="55"/>
        <v>4514.535</v>
      </c>
      <c r="Y472" s="80">
        <f t="shared" si="53"/>
        <v>25.00000830650609</v>
      </c>
      <c r="Z472" s="83"/>
    </row>
    <row r="473" spans="1:26" s="23" customFormat="1" ht="15.75" outlineLevel="5">
      <c r="A473" s="5" t="s">
        <v>132</v>
      </c>
      <c r="B473" s="6" t="s">
        <v>81</v>
      </c>
      <c r="C473" s="6" t="s">
        <v>401</v>
      </c>
      <c r="D473" s="6" t="s">
        <v>133</v>
      </c>
      <c r="E473" s="6"/>
      <c r="F473" s="62">
        <f t="shared" si="54"/>
        <v>18058.134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X473" s="62">
        <f t="shared" si="55"/>
        <v>4514.535</v>
      </c>
      <c r="Y473" s="80">
        <f t="shared" si="53"/>
        <v>25.00000830650609</v>
      </c>
      <c r="Z473" s="83"/>
    </row>
    <row r="474" spans="1:26" s="23" customFormat="1" ht="15.75" outlineLevel="5">
      <c r="A474" s="32" t="s">
        <v>130</v>
      </c>
      <c r="B474" s="33" t="s">
        <v>81</v>
      </c>
      <c r="C474" s="33" t="s">
        <v>401</v>
      </c>
      <c r="D474" s="33" t="s">
        <v>131</v>
      </c>
      <c r="E474" s="33"/>
      <c r="F474" s="63">
        <v>18058.134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X474" s="63">
        <v>4514.535</v>
      </c>
      <c r="Y474" s="80">
        <f t="shared" si="53"/>
        <v>25.00000830650609</v>
      </c>
      <c r="Z474" s="83"/>
    </row>
    <row r="475" spans="1:25" ht="18.75">
      <c r="A475" s="127" t="s">
        <v>24</v>
      </c>
      <c r="B475" s="127"/>
      <c r="C475" s="127"/>
      <c r="D475" s="127"/>
      <c r="E475" s="127"/>
      <c r="F475" s="11">
        <f>F10+F177+F184+F226+F260+F379+F171+F408+F435+F446+F459+F465</f>
        <v>598939.492</v>
      </c>
      <c r="G475" s="11" t="e">
        <f>#REF!+G408+#REF!+G379+G260+G226+G184+G177+G10</f>
        <v>#REF!</v>
      </c>
      <c r="H475" s="11" t="e">
        <f>#REF!+H408+#REF!+H379+H260+H226+H184+H177+H10</f>
        <v>#REF!</v>
      </c>
      <c r="I475" s="11" t="e">
        <f>#REF!+I408+#REF!+I379+I260+I226+I184+I177+I10</f>
        <v>#REF!</v>
      </c>
      <c r="J475" s="11" t="e">
        <f>#REF!+J408+#REF!+J379+J260+J226+J184+J177+J10</f>
        <v>#REF!</v>
      </c>
      <c r="K475" s="11" t="e">
        <f>#REF!+K408+#REF!+K379+K260+K226+K184+K177+K10</f>
        <v>#REF!</v>
      </c>
      <c r="L475" s="11" t="e">
        <f>#REF!+L408+#REF!+L379+L260+L226+L184+L177+L10</f>
        <v>#REF!</v>
      </c>
      <c r="M475" s="11" t="e">
        <f>#REF!+M408+#REF!+M379+M260+M226+M184+M177+M10</f>
        <v>#REF!</v>
      </c>
      <c r="N475" s="11" t="e">
        <f>#REF!+N408+#REF!+N379+N260+N226+N184+N177+N10</f>
        <v>#REF!</v>
      </c>
      <c r="O475" s="11" t="e">
        <f>#REF!+O408+#REF!+O379+O260+O226+O184+O177+O10</f>
        <v>#REF!</v>
      </c>
      <c r="P475" s="11" t="e">
        <f>#REF!+P408+#REF!+P379+P260+P226+P184+P177+P10</f>
        <v>#REF!</v>
      </c>
      <c r="Q475" s="11" t="e">
        <f>#REF!+Q408+#REF!+Q379+Q260+Q226+Q184+Q177+Q10</f>
        <v>#REF!</v>
      </c>
      <c r="R475" s="11" t="e">
        <f>#REF!+R408+#REF!+R379+R260+R226+R184+R177+R10</f>
        <v>#REF!</v>
      </c>
      <c r="S475" s="11" t="e">
        <f>#REF!+S408+#REF!+S379+S260+S226+S184+S177+S10</f>
        <v>#REF!</v>
      </c>
      <c r="T475" s="11" t="e">
        <f>#REF!+T408+#REF!+T379+T260+T226+T184+T177+T10</f>
        <v>#REF!</v>
      </c>
      <c r="U475" s="11" t="e">
        <f>#REF!+U408+#REF!+U379+U260+U226+U184+U177+U10</f>
        <v>#REF!</v>
      </c>
      <c r="V475" s="11" t="e">
        <f>#REF!+V408+#REF!+V379+V260+V226+V184+V177+V10</f>
        <v>#REF!</v>
      </c>
      <c r="X475" s="11">
        <f>X10+X177+X184+X226+X260+X379+X171+X408+X435+X446+X459+X465</f>
        <v>139910.32799999998</v>
      </c>
      <c r="Y475" s="81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3"/>
      <c r="V477" s="3"/>
    </row>
  </sheetData>
  <sheetProtection/>
  <autoFilter ref="A9:Y9"/>
  <mergeCells count="8">
    <mergeCell ref="B2:W2"/>
    <mergeCell ref="B3:W3"/>
    <mergeCell ref="C4:V4"/>
    <mergeCell ref="A6:V6"/>
    <mergeCell ref="A477:T477"/>
    <mergeCell ref="A475:E475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  <rowBreaks count="1" manualBreakCount="1">
    <brk id="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2018-05-31T22:48:51Z</cp:lastPrinted>
  <dcterms:created xsi:type="dcterms:W3CDTF">2008-11-11T04:53:42Z</dcterms:created>
  <dcterms:modified xsi:type="dcterms:W3CDTF">2018-05-31T22:49:51Z</dcterms:modified>
  <cp:category/>
  <cp:version/>
  <cp:contentType/>
  <cp:contentStatus/>
</cp:coreProperties>
</file>